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Výběr" sheetId="1" r:id="rId1"/>
    <sheet name="Opis" sheetId="2" r:id="rId2"/>
    <sheet name="K" sheetId="3" r:id="rId3"/>
    <sheet name="W" sheetId="4" r:id="rId4"/>
    <sheet name="ZMS" sheetId="5" r:id="rId5"/>
  </sheets>
  <definedNames/>
  <calcPr fullCalcOnLoad="1"/>
</workbook>
</file>

<file path=xl/comments1.xml><?xml version="1.0" encoding="utf-8"?>
<comments xmlns="http://schemas.openxmlformats.org/spreadsheetml/2006/main">
  <authors>
    <author>Valeš Vít</author>
  </authors>
  <commentList>
    <comment ref="U8" authorId="0">
      <text>
        <r>
          <rPr>
            <b/>
            <sz val="8"/>
            <rFont val="Tahoma"/>
            <family val="0"/>
          </rPr>
          <t>Valeš Vít:</t>
        </r>
        <r>
          <rPr>
            <sz val="8"/>
            <rFont val="Tahoma"/>
            <family val="0"/>
          </rPr>
          <t xml:space="preserve">
Nominace na republikové kolo 2019</t>
        </r>
      </text>
    </comment>
    <comment ref="V8" authorId="0">
      <text>
        <r>
          <rPr>
            <b/>
            <sz val="8"/>
            <rFont val="Tahoma"/>
            <family val="0"/>
          </rPr>
          <t>Valeš Vít:</t>
        </r>
        <r>
          <rPr>
            <sz val="8"/>
            <rFont val="Tahoma"/>
            <family val="0"/>
          </rPr>
          <t xml:space="preserve">
Vítěz krajského kola</t>
        </r>
      </text>
    </comment>
  </commentList>
</comments>
</file>

<file path=xl/sharedStrings.xml><?xml version="1.0" encoding="utf-8"?>
<sst xmlns="http://schemas.openxmlformats.org/spreadsheetml/2006/main" count="4194" uniqueCount="743">
  <si>
    <t>Škola</t>
  </si>
  <si>
    <t>HÚ</t>
  </si>
  <si>
    <t>CH</t>
  </si>
  <si>
    <t>ČÚ</t>
  </si>
  <si>
    <t>K</t>
  </si>
  <si>
    <t>Poř.</t>
  </si>
  <si>
    <t>WP</t>
  </si>
  <si>
    <t>ST</t>
  </si>
  <si>
    <t>%</t>
  </si>
  <si>
    <t>Důvod:</t>
  </si>
  <si>
    <t>Výběr</t>
  </si>
  <si>
    <t>Kritéria výběru nad:</t>
  </si>
  <si>
    <t>O</t>
  </si>
  <si>
    <t>W</t>
  </si>
  <si>
    <t>Body K</t>
  </si>
  <si>
    <t>Kraj</t>
  </si>
  <si>
    <t>Jméno</t>
  </si>
  <si>
    <t>Příjmení</t>
  </si>
  <si>
    <t>Žebříček krajských soutěží v disciplíně wordprocessing</t>
  </si>
  <si>
    <t>R.</t>
  </si>
  <si>
    <t>kapacita ubytování a oprav WP</t>
  </si>
  <si>
    <t>Žebříček krajských soutěží v disciplíně psaní na PC</t>
  </si>
  <si>
    <t>Žebříček krajských soutěží v disciplíně korektura textu</t>
  </si>
  <si>
    <t>ZMS</t>
  </si>
  <si>
    <t>Jiří</t>
  </si>
  <si>
    <t>Pavel</t>
  </si>
  <si>
    <t>Michal</t>
  </si>
  <si>
    <t>Veronika</t>
  </si>
  <si>
    <t>Kristýna</t>
  </si>
  <si>
    <t>Petra</t>
  </si>
  <si>
    <t>Lucie</t>
  </si>
  <si>
    <t>Kateřina</t>
  </si>
  <si>
    <t>Martina</t>
  </si>
  <si>
    <t>Adéla</t>
  </si>
  <si>
    <t>Jakub</t>
  </si>
  <si>
    <t>Jan</t>
  </si>
  <si>
    <t>Martin</t>
  </si>
  <si>
    <t xml:space="preserve">Tereza  </t>
  </si>
  <si>
    <t xml:space="preserve">Petr  </t>
  </si>
  <si>
    <t xml:space="preserve">Ondřej  </t>
  </si>
  <si>
    <t xml:space="preserve">Lukáš  </t>
  </si>
  <si>
    <t xml:space="preserve">Veronika  </t>
  </si>
  <si>
    <t xml:space="preserve">Zuzana  </t>
  </si>
  <si>
    <t xml:space="preserve">Jan  </t>
  </si>
  <si>
    <t>KV</t>
  </si>
  <si>
    <t>David</t>
  </si>
  <si>
    <t>Petr</t>
  </si>
  <si>
    <t>Nikola</t>
  </si>
  <si>
    <t>Aneta</t>
  </si>
  <si>
    <t>C3</t>
  </si>
  <si>
    <t>Denisa</t>
  </si>
  <si>
    <t xml:space="preserve">Marek  </t>
  </si>
  <si>
    <t>III.</t>
  </si>
  <si>
    <t>IV.</t>
  </si>
  <si>
    <t>II.</t>
  </si>
  <si>
    <t>Daniel</t>
  </si>
  <si>
    <t>I.</t>
  </si>
  <si>
    <t>Patrik</t>
  </si>
  <si>
    <t>Vojtěch</t>
  </si>
  <si>
    <t>Michaela</t>
  </si>
  <si>
    <t>LI</t>
  </si>
  <si>
    <t>Milan</t>
  </si>
  <si>
    <t xml:space="preserve">Patrik  </t>
  </si>
  <si>
    <t>Filip</t>
  </si>
  <si>
    <t xml:space="preserve">Daniel  </t>
  </si>
  <si>
    <t>JM</t>
  </si>
  <si>
    <t>Splňuje kritérium programu Excelence.</t>
  </si>
  <si>
    <t>Marek</t>
  </si>
  <si>
    <t xml:space="preserve">Jiří  </t>
  </si>
  <si>
    <t>Karolína</t>
  </si>
  <si>
    <t>Sabina</t>
  </si>
  <si>
    <t>Fárek</t>
  </si>
  <si>
    <t>88 bodů ve WP</t>
  </si>
  <si>
    <t>3 760  ČÚ v O</t>
  </si>
  <si>
    <t>Žebříček krajských soutěží v disciplínách záznam mluveného slova</t>
  </si>
  <si>
    <t xml:space="preserve">Žižka  </t>
  </si>
  <si>
    <t xml:space="preserve">Matěj  </t>
  </si>
  <si>
    <t>Lukeš</t>
  </si>
  <si>
    <t>HK</t>
  </si>
  <si>
    <t xml:space="preserve">Matouš  </t>
  </si>
  <si>
    <t>Dagmar</t>
  </si>
  <si>
    <t>Karel</t>
  </si>
  <si>
    <t>U</t>
  </si>
  <si>
    <t xml:space="preserve">III. </t>
  </si>
  <si>
    <t xml:space="preserve">II. </t>
  </si>
  <si>
    <t>Saettlerová</t>
  </si>
  <si>
    <t>Miosga</t>
  </si>
  <si>
    <t>Danielka</t>
  </si>
  <si>
    <t>Ratko</t>
  </si>
  <si>
    <t xml:space="preserve">Surovka </t>
  </si>
  <si>
    <t>Dušan</t>
  </si>
  <si>
    <t xml:space="preserve">Kavan  </t>
  </si>
  <si>
    <t xml:space="preserve">Hrdá  </t>
  </si>
  <si>
    <t xml:space="preserve">Bondar  </t>
  </si>
  <si>
    <t xml:space="preserve">Václav  </t>
  </si>
  <si>
    <t xml:space="preserve">Dostál  </t>
  </si>
  <si>
    <t xml:space="preserve">Sochor  </t>
  </si>
  <si>
    <t xml:space="preserve">Kain  </t>
  </si>
  <si>
    <t>Matysová</t>
  </si>
  <si>
    <t xml:space="preserve">Růžičková  </t>
  </si>
  <si>
    <t>Kvasnička</t>
  </si>
  <si>
    <t>Kománková</t>
  </si>
  <si>
    <t>Matouš</t>
  </si>
  <si>
    <t>Matlovičová</t>
  </si>
  <si>
    <t xml:space="preserve">Záborský </t>
  </si>
  <si>
    <t>OA Česká Lípa</t>
  </si>
  <si>
    <t>5 650 bodů v KT</t>
  </si>
  <si>
    <t>KT</t>
  </si>
  <si>
    <t>Informace o MR: www.oao.cz</t>
  </si>
  <si>
    <t>Konečný výběr pro MR 14.-15. května 2019 v OA Ostrava - Mariánské Hory (číslované pořadí podle krajů a škol)</t>
  </si>
  <si>
    <t xml:space="preserve">Kalašová  </t>
  </si>
  <si>
    <t xml:space="preserve">Nina  </t>
  </si>
  <si>
    <t xml:space="preserve">GPOA Znojmo  </t>
  </si>
  <si>
    <t xml:space="preserve">Bělohoubek  </t>
  </si>
  <si>
    <t xml:space="preserve">Gottwaldová  </t>
  </si>
  <si>
    <t xml:space="preserve">Eva  </t>
  </si>
  <si>
    <t xml:space="preserve">Cetl  </t>
  </si>
  <si>
    <t xml:space="preserve">Michael  </t>
  </si>
  <si>
    <t xml:space="preserve">Martina  </t>
  </si>
  <si>
    <t xml:space="preserve">Barňaiová  </t>
  </si>
  <si>
    <t xml:space="preserve">OA a SZdŠ Blansko  </t>
  </si>
  <si>
    <t xml:space="preserve">Vystoupil  </t>
  </si>
  <si>
    <t xml:space="preserve">MěSOŠ Klobouky u Brna  </t>
  </si>
  <si>
    <t xml:space="preserve">Hloušek  </t>
  </si>
  <si>
    <t xml:space="preserve">Radim  </t>
  </si>
  <si>
    <t xml:space="preserve">OA a SOU Veselí nad Moravou  </t>
  </si>
  <si>
    <t xml:space="preserve">Pavelka  </t>
  </si>
  <si>
    <t xml:space="preserve">Viktor  </t>
  </si>
  <si>
    <t xml:space="preserve">Rokos  </t>
  </si>
  <si>
    <t xml:space="preserve">Paříková  </t>
  </si>
  <si>
    <t xml:space="preserve">Natálie  </t>
  </si>
  <si>
    <t xml:space="preserve">Košík  </t>
  </si>
  <si>
    <t xml:space="preserve">Žalud  </t>
  </si>
  <si>
    <t xml:space="preserve">Jakub  </t>
  </si>
  <si>
    <t xml:space="preserve">Vlachová  </t>
  </si>
  <si>
    <t xml:space="preserve">Gabriela  </t>
  </si>
  <si>
    <t xml:space="preserve">Ševčík  </t>
  </si>
  <si>
    <t xml:space="preserve">František  </t>
  </si>
  <si>
    <t xml:space="preserve">Vladimír  </t>
  </si>
  <si>
    <t xml:space="preserve">Měcháček  </t>
  </si>
  <si>
    <t xml:space="preserve">Lažek  </t>
  </si>
  <si>
    <t xml:space="preserve">Doupovcová  </t>
  </si>
  <si>
    <t xml:space="preserve">Barbora  </t>
  </si>
  <si>
    <t xml:space="preserve">Vašíčková  </t>
  </si>
  <si>
    <t xml:space="preserve">Částek  </t>
  </si>
  <si>
    <t xml:space="preserve">Luboš  </t>
  </si>
  <si>
    <t xml:space="preserve">Holub  </t>
  </si>
  <si>
    <t xml:space="preserve">Duong  </t>
  </si>
  <si>
    <t xml:space="preserve">Thang Quoc  </t>
  </si>
  <si>
    <t xml:space="preserve">Hájková  </t>
  </si>
  <si>
    <t xml:space="preserve">Vendula  </t>
  </si>
  <si>
    <t xml:space="preserve">Veselý  </t>
  </si>
  <si>
    <t xml:space="preserve">Klučka  </t>
  </si>
  <si>
    <t xml:space="preserve">Vít  </t>
  </si>
  <si>
    <t xml:space="preserve">Rychlá </t>
  </si>
  <si>
    <t>Milana</t>
  </si>
  <si>
    <t xml:space="preserve">Zemánek </t>
  </si>
  <si>
    <t>Boris</t>
  </si>
  <si>
    <t xml:space="preserve">Loučka </t>
  </si>
  <si>
    <t xml:space="preserve">Kopřivová </t>
  </si>
  <si>
    <t>Hána</t>
  </si>
  <si>
    <t xml:space="preserve">Hesová </t>
  </si>
  <si>
    <t>Jouklová</t>
  </si>
  <si>
    <t>Kubínová</t>
  </si>
  <si>
    <t>Tichota</t>
  </si>
  <si>
    <t>Kristian</t>
  </si>
  <si>
    <t>SPŠ Ostrov</t>
  </si>
  <si>
    <t>Olekšák</t>
  </si>
  <si>
    <t>Klokočník</t>
  </si>
  <si>
    <t>Szulcsányi</t>
  </si>
  <si>
    <t>Alan</t>
  </si>
  <si>
    <t>Juřík</t>
  </si>
  <si>
    <t>Ponetzová</t>
  </si>
  <si>
    <t>Fišer</t>
  </si>
  <si>
    <t>Šimek</t>
  </si>
  <si>
    <t>Pleva</t>
  </si>
  <si>
    <t>Jüptner</t>
  </si>
  <si>
    <t>Kocová</t>
  </si>
  <si>
    <t>Bohumila</t>
  </si>
  <si>
    <t>Walta</t>
  </si>
  <si>
    <t>Natalie</t>
  </si>
  <si>
    <t>Roth</t>
  </si>
  <si>
    <t>Mazan</t>
  </si>
  <si>
    <t>Zmrhalová</t>
  </si>
  <si>
    <t>8.</t>
  </si>
  <si>
    <t>Jelen</t>
  </si>
  <si>
    <t>Bendík</t>
  </si>
  <si>
    <t>Frankovičová</t>
  </si>
  <si>
    <t>Bolek</t>
  </si>
  <si>
    <t>6.</t>
  </si>
  <si>
    <t>Gárský</t>
  </si>
  <si>
    <t>Slavíková</t>
  </si>
  <si>
    <t>Vachek</t>
  </si>
  <si>
    <t>Ilić</t>
  </si>
  <si>
    <t>Strnadová</t>
  </si>
  <si>
    <t>Uhlíř</t>
  </si>
  <si>
    <t>Josef</t>
  </si>
  <si>
    <t>Jones</t>
  </si>
  <si>
    <t>Obrdlíková</t>
  </si>
  <si>
    <t>Kubánek</t>
  </si>
  <si>
    <t>Blažek</t>
  </si>
  <si>
    <t>Čápová</t>
  </si>
  <si>
    <t>Honzíková</t>
  </si>
  <si>
    <t>Ducháčková</t>
  </si>
  <si>
    <t>Martišková</t>
  </si>
  <si>
    <t>Pitthardová</t>
  </si>
  <si>
    <t>Onderčová</t>
  </si>
  <si>
    <t>Johana</t>
  </si>
  <si>
    <t>SPŠS a OA Náchod</t>
  </si>
  <si>
    <t>Vlachová</t>
  </si>
  <si>
    <t>Suchánková</t>
  </si>
  <si>
    <t>Benešová</t>
  </si>
  <si>
    <t>Hozíková</t>
  </si>
  <si>
    <t>Jánský</t>
  </si>
  <si>
    <t>Luboš</t>
  </si>
  <si>
    <t xml:space="preserve">OA Liberec  </t>
  </si>
  <si>
    <t xml:space="preserve">Svoboda  </t>
  </si>
  <si>
    <t xml:space="preserve">OA Česká Lípa  </t>
  </si>
  <si>
    <t xml:space="preserve">Mocová  </t>
  </si>
  <si>
    <t xml:space="preserve">Víšková  </t>
  </si>
  <si>
    <t xml:space="preserve">Alena  </t>
  </si>
  <si>
    <t xml:space="preserve">Šourek  </t>
  </si>
  <si>
    <t xml:space="preserve">Růžička  </t>
  </si>
  <si>
    <t xml:space="preserve">Josef  </t>
  </si>
  <si>
    <t xml:space="preserve">Liška  </t>
  </si>
  <si>
    <t>Burešová</t>
  </si>
  <si>
    <t>Ondrašík</t>
  </si>
  <si>
    <t>Kuzník</t>
  </si>
  <si>
    <t>Štěpán</t>
  </si>
  <si>
    <t>Lysáček</t>
  </si>
  <si>
    <t>Jašek</t>
  </si>
  <si>
    <t>Lukosz</t>
  </si>
  <si>
    <t>Ondřej</t>
  </si>
  <si>
    <t>Banovec</t>
  </si>
  <si>
    <t>Miroslav</t>
  </si>
  <si>
    <t>Machálková</t>
  </si>
  <si>
    <t>Zdeňka</t>
  </si>
  <si>
    <t>Najdenov</t>
  </si>
  <si>
    <t>Georgi</t>
  </si>
  <si>
    <t>Věch</t>
  </si>
  <si>
    <t>Šlapetová</t>
  </si>
  <si>
    <t>Nela</t>
  </si>
  <si>
    <t>Mihoč</t>
  </si>
  <si>
    <t>Lukáš</t>
  </si>
  <si>
    <t>Pořízková</t>
  </si>
  <si>
    <t>Lakomý</t>
  </si>
  <si>
    <t>Dominik</t>
  </si>
  <si>
    <t>Mikeš</t>
  </si>
  <si>
    <t>Klementová</t>
  </si>
  <si>
    <t>Matuszek</t>
  </si>
  <si>
    <t>Kovács</t>
  </si>
  <si>
    <t>Kevin</t>
  </si>
  <si>
    <t>Jelínek</t>
  </si>
  <si>
    <t>Walachová</t>
  </si>
  <si>
    <t>Pavlína</t>
  </si>
  <si>
    <t>Míčková</t>
  </si>
  <si>
    <t>Tina</t>
  </si>
  <si>
    <t>Phanová</t>
  </si>
  <si>
    <t>Sára</t>
  </si>
  <si>
    <t>Dokoupil</t>
  </si>
  <si>
    <t>Kladivová</t>
  </si>
  <si>
    <t>Natálie</t>
  </si>
  <si>
    <t>Pěchová</t>
  </si>
  <si>
    <t>Neuman</t>
  </si>
  <si>
    <t>Matýsek</t>
  </si>
  <si>
    <t>OA a SOŠL Opava</t>
  </si>
  <si>
    <t>Bucha</t>
  </si>
  <si>
    <t>Marian</t>
  </si>
  <si>
    <t>Zavacký</t>
  </si>
  <si>
    <t>Fajová</t>
  </si>
  <si>
    <t>Brigita</t>
  </si>
  <si>
    <t>Drozdíková</t>
  </si>
  <si>
    <t>Čavojová</t>
  </si>
  <si>
    <t xml:space="preserve">Zarabská </t>
  </si>
  <si>
    <t>Monika</t>
  </si>
  <si>
    <t>Prokopová</t>
  </si>
  <si>
    <t>Kempná</t>
  </si>
  <si>
    <t>Miluše</t>
  </si>
  <si>
    <t>C6</t>
  </si>
  <si>
    <t>MS</t>
  </si>
  <si>
    <t>SČ</t>
  </si>
  <si>
    <t xml:space="preserve">Ivanova  </t>
  </si>
  <si>
    <t xml:space="preserve">Matoušek  </t>
  </si>
  <si>
    <t xml:space="preserve">VOŠ a SPŠ Šumperk  </t>
  </si>
  <si>
    <t xml:space="preserve">Kratochvíl  </t>
  </si>
  <si>
    <t xml:space="preserve">Štěpán  </t>
  </si>
  <si>
    <t xml:space="preserve">Prokeš  </t>
  </si>
  <si>
    <t xml:space="preserve">Michal  </t>
  </si>
  <si>
    <t xml:space="preserve">Boxan  </t>
  </si>
  <si>
    <t xml:space="preserve">Martin  </t>
  </si>
  <si>
    <t xml:space="preserve">Díblík  </t>
  </si>
  <si>
    <t xml:space="preserve">David  </t>
  </si>
  <si>
    <t xml:space="preserve">Šebková  </t>
  </si>
  <si>
    <t xml:space="preserve">Sarah  </t>
  </si>
  <si>
    <t xml:space="preserve">Jatiová  </t>
  </si>
  <si>
    <t xml:space="preserve">Libuše  </t>
  </si>
  <si>
    <t xml:space="preserve">Bouchal  </t>
  </si>
  <si>
    <t xml:space="preserve">Flanderka  </t>
  </si>
  <si>
    <t>Zatloukalová</t>
  </si>
  <si>
    <t>Hana</t>
  </si>
  <si>
    <t>VOŠ a SPŠ Šumperk</t>
  </si>
  <si>
    <t>Vyroubalová</t>
  </si>
  <si>
    <t>Jana</t>
  </si>
  <si>
    <t>OA Mohelnice</t>
  </si>
  <si>
    <t>Brabcová</t>
  </si>
  <si>
    <t>Sojka</t>
  </si>
  <si>
    <t>Samuel</t>
  </si>
  <si>
    <t>Antonová</t>
  </si>
  <si>
    <t>Eliška</t>
  </si>
  <si>
    <t>Cimermanová</t>
  </si>
  <si>
    <t>Lenka</t>
  </si>
  <si>
    <t>Winigová</t>
  </si>
  <si>
    <t>Sedlářová</t>
  </si>
  <si>
    <t>Tobiášová</t>
  </si>
  <si>
    <t>Hampl</t>
  </si>
  <si>
    <t>Šumberová</t>
  </si>
  <si>
    <t>Andrea</t>
  </si>
  <si>
    <t>C5</t>
  </si>
  <si>
    <t>OL</t>
  </si>
  <si>
    <t xml:space="preserve">Jirovský  </t>
  </si>
  <si>
    <t xml:space="preserve">Jonáš  </t>
  </si>
  <si>
    <t xml:space="preserve">GSŘMR Skuteč  </t>
  </si>
  <si>
    <t xml:space="preserve">Kopecký  </t>
  </si>
  <si>
    <t xml:space="preserve">Vojtěch  </t>
  </si>
  <si>
    <t xml:space="preserve">Havlík  </t>
  </si>
  <si>
    <t xml:space="preserve">Špás  </t>
  </si>
  <si>
    <t xml:space="preserve">Filip  </t>
  </si>
  <si>
    <t xml:space="preserve">SSOŠ Trading Centre Litomyšl  </t>
  </si>
  <si>
    <t xml:space="preserve">Korbel  </t>
  </si>
  <si>
    <t xml:space="preserve">Tomáš  </t>
  </si>
  <si>
    <t xml:space="preserve">OA Chrudim  </t>
  </si>
  <si>
    <t xml:space="preserve">Nastoupil  </t>
  </si>
  <si>
    <t xml:space="preserve">OA a SOŠ CR Choceň  </t>
  </si>
  <si>
    <t xml:space="preserve">Vilček  </t>
  </si>
  <si>
    <t xml:space="preserve">Miroslav  </t>
  </si>
  <si>
    <t xml:space="preserve">Lebedová  </t>
  </si>
  <si>
    <t xml:space="preserve">Lada  </t>
  </si>
  <si>
    <t xml:space="preserve">Hrdličková  </t>
  </si>
  <si>
    <t xml:space="preserve">Hladký  </t>
  </si>
  <si>
    <t xml:space="preserve">Dominik  </t>
  </si>
  <si>
    <t xml:space="preserve">Otradovská  </t>
  </si>
  <si>
    <t xml:space="preserve">Bartoš  </t>
  </si>
  <si>
    <t xml:space="preserve">Chytil  </t>
  </si>
  <si>
    <t xml:space="preserve">Seidl  </t>
  </si>
  <si>
    <t xml:space="preserve">Bednář  </t>
  </si>
  <si>
    <t xml:space="preserve">Housková  </t>
  </si>
  <si>
    <t xml:space="preserve">Denisa  </t>
  </si>
  <si>
    <t xml:space="preserve">Rašková  </t>
  </si>
  <si>
    <t xml:space="preserve">Monika  </t>
  </si>
  <si>
    <t xml:space="preserve">Kudrna  </t>
  </si>
  <si>
    <t xml:space="preserve">Koutná  </t>
  </si>
  <si>
    <t xml:space="preserve">Evelína  </t>
  </si>
  <si>
    <t xml:space="preserve">Dudychová  </t>
  </si>
  <si>
    <t xml:space="preserve">Kamila  </t>
  </si>
  <si>
    <t xml:space="preserve">Koumar  </t>
  </si>
  <si>
    <t xml:space="preserve">Novotný  </t>
  </si>
  <si>
    <t xml:space="preserve">Davida  </t>
  </si>
  <si>
    <t>Stráníková</t>
  </si>
  <si>
    <t>OA a SOŠ CR Choceň</t>
  </si>
  <si>
    <t>Šulcová</t>
  </si>
  <si>
    <t>Kopová</t>
  </si>
  <si>
    <t>Kotyzová</t>
  </si>
  <si>
    <t>Marie</t>
  </si>
  <si>
    <t xml:space="preserve">Škopová </t>
  </si>
  <si>
    <t>Skalická</t>
  </si>
  <si>
    <t>Čermák</t>
  </si>
  <si>
    <t>Adam</t>
  </si>
  <si>
    <t>PA</t>
  </si>
  <si>
    <t>Čániová</t>
  </si>
  <si>
    <t>Švec</t>
  </si>
  <si>
    <t>Miloslav</t>
  </si>
  <si>
    <t>Kovář</t>
  </si>
  <si>
    <t>Černý</t>
  </si>
  <si>
    <t>Potopalský</t>
  </si>
  <si>
    <t>Evžen</t>
  </si>
  <si>
    <t>Kováříková</t>
  </si>
  <si>
    <t>Vlčková</t>
  </si>
  <si>
    <t>Daniela</t>
  </si>
  <si>
    <t>Ferus</t>
  </si>
  <si>
    <t>Viktor</t>
  </si>
  <si>
    <t>Urban</t>
  </si>
  <si>
    <t>Tomrle</t>
  </si>
  <si>
    <t>Phan</t>
  </si>
  <si>
    <t>Dieu Linh</t>
  </si>
  <si>
    <t>Krajíček</t>
  </si>
  <si>
    <t>Lubomír</t>
  </si>
  <si>
    <t>Behenský</t>
  </si>
  <si>
    <t>Klail</t>
  </si>
  <si>
    <t>Tomáš</t>
  </si>
  <si>
    <t>Biersaková</t>
  </si>
  <si>
    <t>Röhrichová</t>
  </si>
  <si>
    <t>Eva</t>
  </si>
  <si>
    <t>Kopic</t>
  </si>
  <si>
    <t>Oubrechtová</t>
  </si>
  <si>
    <t>Nikol</t>
  </si>
  <si>
    <t>Michálková</t>
  </si>
  <si>
    <t>Linzmajerová</t>
  </si>
  <si>
    <t>Mejstřík</t>
  </si>
  <si>
    <t>Prokop</t>
  </si>
  <si>
    <t>Houbová</t>
  </si>
  <si>
    <t>Ladman</t>
  </si>
  <si>
    <t>Jonáš</t>
  </si>
  <si>
    <t>PL</t>
  </si>
  <si>
    <t xml:space="preserve">Dmitry  </t>
  </si>
  <si>
    <t xml:space="preserve">Simonov  </t>
  </si>
  <si>
    <t xml:space="preserve">Radek  </t>
  </si>
  <si>
    <t xml:space="preserve">Kukuš  </t>
  </si>
  <si>
    <t xml:space="preserve">Ferdinand  </t>
  </si>
  <si>
    <t xml:space="preserve">Silný  </t>
  </si>
  <si>
    <t xml:space="preserve">Le  </t>
  </si>
  <si>
    <t xml:space="preserve">Linhart  </t>
  </si>
  <si>
    <t xml:space="preserve">Nikolas  </t>
  </si>
  <si>
    <t xml:space="preserve">Bitkovskij  </t>
  </si>
  <si>
    <t xml:space="preserve">Pavel  </t>
  </si>
  <si>
    <t xml:space="preserve">Hrůša  </t>
  </si>
  <si>
    <t xml:space="preserve">Laura  </t>
  </si>
  <si>
    <t xml:space="preserve">Falcetti  </t>
  </si>
  <si>
    <t xml:space="preserve">Lucie  </t>
  </si>
  <si>
    <t xml:space="preserve">Doláková  </t>
  </si>
  <si>
    <t xml:space="preserve">Brumlich  </t>
  </si>
  <si>
    <t xml:space="preserve">Hába  </t>
  </si>
  <si>
    <t xml:space="preserve">Matyáš  </t>
  </si>
  <si>
    <t xml:space="preserve">Stano  </t>
  </si>
  <si>
    <t xml:space="preserve">Firbachová  </t>
  </si>
  <si>
    <t xml:space="preserve">Holásek  </t>
  </si>
  <si>
    <t xml:space="preserve">Viktorija  </t>
  </si>
  <si>
    <t xml:space="preserve">Drašnarová  </t>
  </si>
  <si>
    <t xml:space="preserve">Niesner  </t>
  </si>
  <si>
    <t xml:space="preserve">Michaela  </t>
  </si>
  <si>
    <t xml:space="preserve">Vavreková  </t>
  </si>
  <si>
    <t xml:space="preserve">Chudobová  </t>
  </si>
  <si>
    <t xml:space="preserve">Šindelář  </t>
  </si>
  <si>
    <t xml:space="preserve">Jaromír  </t>
  </si>
  <si>
    <t xml:space="preserve">Ivan  </t>
  </si>
  <si>
    <t xml:space="preserve">Medulych  </t>
  </si>
  <si>
    <t xml:space="preserve">Černý  </t>
  </si>
  <si>
    <t xml:space="preserve">Nikola  </t>
  </si>
  <si>
    <t xml:space="preserve">Matuchová  </t>
  </si>
  <si>
    <t xml:space="preserve">Kalná  </t>
  </si>
  <si>
    <t xml:space="preserve">Vondrášek  </t>
  </si>
  <si>
    <t xml:space="preserve">Tadeáš  </t>
  </si>
  <si>
    <t xml:space="preserve">Úbl  </t>
  </si>
  <si>
    <t>Novák</t>
  </si>
  <si>
    <t>Morávková</t>
  </si>
  <si>
    <t>Mašek</t>
  </si>
  <si>
    <t>Frásová</t>
  </si>
  <si>
    <t>Pozlerová</t>
  </si>
  <si>
    <t>Anna</t>
  </si>
  <si>
    <t>Vaňková</t>
  </si>
  <si>
    <t>Nováková</t>
  </si>
  <si>
    <t>Procházková</t>
  </si>
  <si>
    <t>Mašika</t>
  </si>
  <si>
    <t>Sojovská</t>
  </si>
  <si>
    <t>Kamila</t>
  </si>
  <si>
    <t>Hruška</t>
  </si>
  <si>
    <t>Šimon</t>
  </si>
  <si>
    <t>Gelnarová</t>
  </si>
  <si>
    <t>Erika</t>
  </si>
  <si>
    <t>Rychterová</t>
  </si>
  <si>
    <t xml:space="preserve">OA Rakovník  </t>
  </si>
  <si>
    <t xml:space="preserve">OA Vlašim  </t>
  </si>
  <si>
    <t xml:space="preserve">SOŠ Český Brod - Liblice  </t>
  </si>
  <si>
    <t xml:space="preserve">OA Kolín  </t>
  </si>
  <si>
    <t xml:space="preserve">SPŠ Mladá Boleslav  </t>
  </si>
  <si>
    <t xml:space="preserve">OA Slaný  </t>
  </si>
  <si>
    <t xml:space="preserve">OA Neveklov  </t>
  </si>
  <si>
    <t xml:space="preserve">OA a VOŠ Příbram  </t>
  </si>
  <si>
    <t xml:space="preserve">VOŠ, SPŠ a OA Čáslav  </t>
  </si>
  <si>
    <t xml:space="preserve">G a SOŠ ek. Sedlčany  </t>
  </si>
  <si>
    <t xml:space="preserve">OA, SPgŠ a JŠ Beroun  </t>
  </si>
  <si>
    <t xml:space="preserve">SPŠS a OA Kladno  </t>
  </si>
  <si>
    <t xml:space="preserve">Čech  </t>
  </si>
  <si>
    <t xml:space="preserve">Cepek  </t>
  </si>
  <si>
    <t xml:space="preserve">Kruťa  </t>
  </si>
  <si>
    <t xml:space="preserve">Schovánek  </t>
  </si>
  <si>
    <t xml:space="preserve">Kotrč  </t>
  </si>
  <si>
    <t xml:space="preserve">Hošek  </t>
  </si>
  <si>
    <t xml:space="preserve">Křeček  </t>
  </si>
  <si>
    <t xml:space="preserve">Hubičková  </t>
  </si>
  <si>
    <t xml:space="preserve">Ryvolová  </t>
  </si>
  <si>
    <t xml:space="preserve">Smáhová  </t>
  </si>
  <si>
    <t xml:space="preserve">Kobylková  </t>
  </si>
  <si>
    <t xml:space="preserve">Slaba  </t>
  </si>
  <si>
    <t xml:space="preserve">Beran  </t>
  </si>
  <si>
    <t xml:space="preserve">Mareš  </t>
  </si>
  <si>
    <t xml:space="preserve">Barták  </t>
  </si>
  <si>
    <t xml:space="preserve">Studnička  </t>
  </si>
  <si>
    <t xml:space="preserve">Vargová  </t>
  </si>
  <si>
    <t xml:space="preserve">Karasová  </t>
  </si>
  <si>
    <t xml:space="preserve">Krejza  </t>
  </si>
  <si>
    <t xml:space="preserve">Stejskalová  </t>
  </si>
  <si>
    <t xml:space="preserve">Fulínová  </t>
  </si>
  <si>
    <t xml:space="preserve">Pešta  </t>
  </si>
  <si>
    <t xml:space="preserve">Čurilová  </t>
  </si>
  <si>
    <t xml:space="preserve">Hušnerová  </t>
  </si>
  <si>
    <t xml:space="preserve">Vaněk  </t>
  </si>
  <si>
    <t xml:space="preserve">Vojtěchová  </t>
  </si>
  <si>
    <t xml:space="preserve">Kubiš  </t>
  </si>
  <si>
    <t xml:space="preserve">Majer  </t>
  </si>
  <si>
    <t xml:space="preserve">Cinklová  </t>
  </si>
  <si>
    <t xml:space="preserve">Jarý  </t>
  </si>
  <si>
    <t xml:space="preserve">Hrubá  </t>
  </si>
  <si>
    <t xml:space="preserve">Němečková  </t>
  </si>
  <si>
    <t>Matyáš</t>
  </si>
  <si>
    <t>Zdeněk</t>
  </si>
  <si>
    <t>Tereza</t>
  </si>
  <si>
    <t>Zuzana</t>
  </si>
  <si>
    <t>Kryštof</t>
  </si>
  <si>
    <t>OA Vlašim</t>
  </si>
  <si>
    <t>Dušková</t>
  </si>
  <si>
    <t>Vrňák</t>
  </si>
  <si>
    <t>Darek</t>
  </si>
  <si>
    <t>OA Kolín</t>
  </si>
  <si>
    <t>OA Slaný</t>
  </si>
  <si>
    <t>SPŠS a OA Kladno</t>
  </si>
  <si>
    <t>SOŠ a SOU Kladno</t>
  </si>
  <si>
    <t>Vosáhlová</t>
  </si>
  <si>
    <t>Šandová</t>
  </si>
  <si>
    <t>Lacina</t>
  </si>
  <si>
    <t>Hulínová</t>
  </si>
  <si>
    <t>Čechurová</t>
  </si>
  <si>
    <t>Ryšlink</t>
  </si>
  <si>
    <t>Šlechta</t>
  </si>
  <si>
    <t>Ivana</t>
  </si>
  <si>
    <t>Markéta</t>
  </si>
  <si>
    <t>PR</t>
  </si>
  <si>
    <t>Johanovský</t>
  </si>
  <si>
    <t xml:space="preserve">Bilý </t>
  </si>
  <si>
    <t>Barák</t>
  </si>
  <si>
    <t xml:space="preserve">Součková </t>
  </si>
  <si>
    <t>Kristína</t>
  </si>
  <si>
    <t>SSŠMEP Most</t>
  </si>
  <si>
    <t>Krejsa</t>
  </si>
  <si>
    <t>Richard</t>
  </si>
  <si>
    <t>Malec</t>
  </si>
  <si>
    <t>Faltys</t>
  </si>
  <si>
    <t>Ladislav</t>
  </si>
  <si>
    <t>Dvořák</t>
  </si>
  <si>
    <t>SOŠEaS, OA a SZŠ Chomutov</t>
  </si>
  <si>
    <t>Vanegas</t>
  </si>
  <si>
    <t>Simon Angelo</t>
  </si>
  <si>
    <t xml:space="preserve">Lamplot </t>
  </si>
  <si>
    <t>Šusta</t>
  </si>
  <si>
    <t>Gáborík</t>
  </si>
  <si>
    <t>Evropská OA Děčín</t>
  </si>
  <si>
    <t>Nguyen Dinh</t>
  </si>
  <si>
    <t>Tam</t>
  </si>
  <si>
    <t xml:space="preserve">Šašková </t>
  </si>
  <si>
    <t>Vaněk</t>
  </si>
  <si>
    <t>Roman</t>
  </si>
  <si>
    <t>OA a SOŠ zem. a ekol. Žatec</t>
  </si>
  <si>
    <t xml:space="preserve">Ilková </t>
  </si>
  <si>
    <t>SZdŠ a OA Rumburk</t>
  </si>
  <si>
    <t>Tirpák</t>
  </si>
  <si>
    <t>Kepková</t>
  </si>
  <si>
    <t>Irena</t>
  </si>
  <si>
    <t>Schön</t>
  </si>
  <si>
    <t>Pham Duy</t>
  </si>
  <si>
    <t>VOŠ, OA, SPgŠ a SZŠ Most</t>
  </si>
  <si>
    <t>Pongrácová</t>
  </si>
  <si>
    <t>Pintíř</t>
  </si>
  <si>
    <t>Mikuláš</t>
  </si>
  <si>
    <t xml:space="preserve">Vostrý </t>
  </si>
  <si>
    <t>Vladimír</t>
  </si>
  <si>
    <t>Haňková</t>
  </si>
  <si>
    <t>Paulusová</t>
  </si>
  <si>
    <t>Sinkulová</t>
  </si>
  <si>
    <t>Klára</t>
  </si>
  <si>
    <t>Děčín</t>
  </si>
  <si>
    <t xml:space="preserve">Čierna </t>
  </si>
  <si>
    <t>Štěpánka</t>
  </si>
  <si>
    <t>UL</t>
  </si>
  <si>
    <t>Vala</t>
  </si>
  <si>
    <t>Marčík</t>
  </si>
  <si>
    <t>OA T. Bati a VOŠE Zlín</t>
  </si>
  <si>
    <t>Kalíková</t>
  </si>
  <si>
    <t>Darina</t>
  </si>
  <si>
    <t>Škrobák</t>
  </si>
  <si>
    <t>OA a VOŠ Valašské Meziříčí</t>
  </si>
  <si>
    <t>Štěrba</t>
  </si>
  <si>
    <t>Katreňák</t>
  </si>
  <si>
    <t>Stanislav</t>
  </si>
  <si>
    <t>OA Kroměříž</t>
  </si>
  <si>
    <t>Nečas</t>
  </si>
  <si>
    <t>Krako</t>
  </si>
  <si>
    <t xml:space="preserve">Kubenková </t>
  </si>
  <si>
    <t>Steinbacher</t>
  </si>
  <si>
    <t>Mrlíková</t>
  </si>
  <si>
    <t>Magdaléna</t>
  </si>
  <si>
    <t>Achillesová</t>
  </si>
  <si>
    <t>Bilík</t>
  </si>
  <si>
    <t>Křemečková</t>
  </si>
  <si>
    <t>Horáková</t>
  </si>
  <si>
    <t xml:space="preserve">Hozza </t>
  </si>
  <si>
    <t>Michael</t>
  </si>
  <si>
    <t>B3</t>
  </si>
  <si>
    <t>C4</t>
  </si>
  <si>
    <t>ZL</t>
  </si>
  <si>
    <t xml:space="preserve">Hašek  </t>
  </si>
  <si>
    <t xml:space="preserve">Golas  </t>
  </si>
  <si>
    <t xml:space="preserve">Máca  </t>
  </si>
  <si>
    <t xml:space="preserve">Kateřina  </t>
  </si>
  <si>
    <t xml:space="preserve">Kolářová  </t>
  </si>
  <si>
    <t xml:space="preserve">Hong Ngan  </t>
  </si>
  <si>
    <t xml:space="preserve">Nguyenová  </t>
  </si>
  <si>
    <t xml:space="preserve">Krištof  </t>
  </si>
  <si>
    <t xml:space="preserve">Šárka  </t>
  </si>
  <si>
    <t xml:space="preserve">Tůmová  </t>
  </si>
  <si>
    <t xml:space="preserve">Ladislav  </t>
  </si>
  <si>
    <t xml:space="preserve">Hořejší  </t>
  </si>
  <si>
    <t xml:space="preserve">Adam  </t>
  </si>
  <si>
    <t xml:space="preserve">Tretter  </t>
  </si>
  <si>
    <t xml:space="preserve">Berka  </t>
  </si>
  <si>
    <t xml:space="preserve">Stanislav  </t>
  </si>
  <si>
    <t xml:space="preserve">Kryštof  </t>
  </si>
  <si>
    <t xml:space="preserve">Felix  </t>
  </si>
  <si>
    <t xml:space="preserve">Osmanov  </t>
  </si>
  <si>
    <t xml:space="preserve">Pavlíček  </t>
  </si>
  <si>
    <t xml:space="preserve">Andráško  </t>
  </si>
  <si>
    <t xml:space="preserve">Poláková  </t>
  </si>
  <si>
    <t xml:space="preserve">Muchlová  </t>
  </si>
  <si>
    <t xml:space="preserve">Radka  </t>
  </si>
  <si>
    <t xml:space="preserve">Tyšerová  </t>
  </si>
  <si>
    <t>Dvořáková</t>
  </si>
  <si>
    <t>Jakubcová</t>
  </si>
  <si>
    <t>Barbora</t>
  </si>
  <si>
    <t>Trnková</t>
  </si>
  <si>
    <t>Decarliová</t>
  </si>
  <si>
    <t>Bártová</t>
  </si>
  <si>
    <t>JČ</t>
  </si>
  <si>
    <t>Tingel</t>
  </si>
  <si>
    <t>Mejzlíková</t>
  </si>
  <si>
    <t>Inka</t>
  </si>
  <si>
    <t>Doskočilová</t>
  </si>
  <si>
    <t>Šimečková</t>
  </si>
  <si>
    <t>Nevosadová</t>
  </si>
  <si>
    <t>Mirka</t>
  </si>
  <si>
    <t>Gicová</t>
  </si>
  <si>
    <t>Moudrá</t>
  </si>
  <si>
    <t>Kovářů</t>
  </si>
  <si>
    <t>Bártů</t>
  </si>
  <si>
    <t>Zástěrová</t>
  </si>
  <si>
    <t>Jaroslava</t>
  </si>
  <si>
    <t>Bílý</t>
  </si>
  <si>
    <t>Forman</t>
  </si>
  <si>
    <t>Milostná</t>
  </si>
  <si>
    <t>Leona</t>
  </si>
  <si>
    <t>Solařová</t>
  </si>
  <si>
    <t>Škardová</t>
  </si>
  <si>
    <t>Málek</t>
  </si>
  <si>
    <t>Luděk</t>
  </si>
  <si>
    <t>Duben</t>
  </si>
  <si>
    <t>Erik</t>
  </si>
  <si>
    <t>Svoboda</t>
  </si>
  <si>
    <t>Koubíková</t>
  </si>
  <si>
    <t>Prášilová</t>
  </si>
  <si>
    <t>Vendula</t>
  </si>
  <si>
    <t>VY</t>
  </si>
  <si>
    <t xml:space="preserve">GOA Bučovice  </t>
  </si>
  <si>
    <t xml:space="preserve">G a SOŠZE Vyškov  </t>
  </si>
  <si>
    <t xml:space="preserve">G TGM Zastávka  </t>
  </si>
  <si>
    <t xml:space="preserve">OA, SOŠK a VOŠ Brno Kotlářská  </t>
  </si>
  <si>
    <t xml:space="preserve">SOU A SOŠ SČMSD Znojmo  </t>
  </si>
  <si>
    <t xml:space="preserve">SPŠ a OA Břeclav  </t>
  </si>
  <si>
    <t>SOŠ a SOU Hustopeče</t>
  </si>
  <si>
    <t>GOA Mariánské Lázně</t>
  </si>
  <si>
    <t>G Ostrov</t>
  </si>
  <si>
    <t>ISŠTE Sokolov</t>
  </si>
  <si>
    <t>OA a VOŠ CR Karlovy Vary</t>
  </si>
  <si>
    <t>SŠ logistická Dalovice</t>
  </si>
  <si>
    <t>G, SOŠ a VOŠ Nový Bydžov</t>
  </si>
  <si>
    <t>OA Kostelec nad Orlicí</t>
  </si>
  <si>
    <t>OA, SOŠ a JŠ Hradec Králové</t>
  </si>
  <si>
    <t>VOŠ, SŠZd a OA Trutnov</t>
  </si>
  <si>
    <t>OA, HŠ a SOŠ Turnov</t>
  </si>
  <si>
    <t xml:space="preserve">VOŠMOA Jablonec n. N.  </t>
  </si>
  <si>
    <t>G Český Těšín</t>
  </si>
  <si>
    <t>Mendelova SŠ Nový Jičín</t>
  </si>
  <si>
    <t>Moravskoslezská OA Ostrava</t>
  </si>
  <si>
    <t>OA a SOŠ logistická Opava</t>
  </si>
  <si>
    <t>OA Český Těšín</t>
  </si>
  <si>
    <t>OA Ostrava-Poruba</t>
  </si>
  <si>
    <t>SŠ prof. Matějčka Ostrava</t>
  </si>
  <si>
    <t>SOŠ NET OFFICE Orlová</t>
  </si>
  <si>
    <t>SPŠ, OA a JŠ Frýdek-Místek</t>
  </si>
  <si>
    <t>SŠ průmyslová a umělecká Opava</t>
  </si>
  <si>
    <t>Třinecká OA Třinec</t>
  </si>
  <si>
    <t xml:space="preserve">OA a VOŠS Ostrava-Mar. Hory </t>
  </si>
  <si>
    <t xml:space="preserve">G Jana Opletala Litovel  </t>
  </si>
  <si>
    <t>HŠ V. Priessnitze a OA Jeseník</t>
  </si>
  <si>
    <t>OA a JŠ Šumperk</t>
  </si>
  <si>
    <t>OA a JŠ Přerov</t>
  </si>
  <si>
    <t xml:space="preserve">Slovanské G Olomouc  </t>
  </si>
  <si>
    <t xml:space="preserve">Anglické G, SOŠ a VOŠ Pardubice  </t>
  </si>
  <si>
    <t>G, OA a VOŠ Svitavy</t>
  </si>
  <si>
    <t xml:space="preserve">OA a JŠ Pardubice  </t>
  </si>
  <si>
    <t xml:space="preserve">SŠ CR a graf. designu Pardubice  </t>
  </si>
  <si>
    <t>OA Plzeň</t>
  </si>
  <si>
    <t>SŠ informatiky a fin. služeb Plzeň</t>
  </si>
  <si>
    <t>VOŠ a SPŠ elektrotech. Plzeň</t>
  </si>
  <si>
    <t>VOŠ, OA a SZdŠ Domažlice</t>
  </si>
  <si>
    <t>VOŠ, OA, SZdŠ a JŠ Klatovy</t>
  </si>
  <si>
    <t>ČAO Dr. E. Beneše Praha</t>
  </si>
  <si>
    <t xml:space="preserve">ČAO Praha, Resslova 5  </t>
  </si>
  <si>
    <t>OA Praha-Bubeneč</t>
  </si>
  <si>
    <t>OA Praha, Dušní</t>
  </si>
  <si>
    <t>OA Praha, Heroldovy sady</t>
  </si>
  <si>
    <t>OA Praha, Hovorčovická</t>
  </si>
  <si>
    <t>OA Praha, Kubelíkova</t>
  </si>
  <si>
    <t xml:space="preserve">OA Praha, Vinohradská  </t>
  </si>
  <si>
    <t>SOŠ pro administrativu EU Praha</t>
  </si>
  <si>
    <t xml:space="preserve">OA Lysá nad Labem  </t>
  </si>
  <si>
    <t xml:space="preserve">SOŠ a SOU Mladá Boleslav  </t>
  </si>
  <si>
    <t>G a SOŠ Ústí nad Labem</t>
  </si>
  <si>
    <t>OA a SOŠ gen. Fr. Fajtla Louny</t>
  </si>
  <si>
    <t>OA Ústí nad Labem</t>
  </si>
  <si>
    <t>Podkrušnohorské G Most</t>
  </si>
  <si>
    <t>SŠ řem. a sl. Děčín</t>
  </si>
  <si>
    <t>OA, VOŠ a JŠ Uherské Hradiště</t>
  </si>
  <si>
    <t xml:space="preserve">OA a JŠ Písek  </t>
  </si>
  <si>
    <t>OA TGM a JŠ Jindřichův Hradec</t>
  </si>
  <si>
    <t>OA České Budějovice</t>
  </si>
  <si>
    <t xml:space="preserve">SOŠ a SOU Jindřichův Hradec  </t>
  </si>
  <si>
    <t>Soukromá SŠ a JŠ Č. Budějovice</t>
  </si>
  <si>
    <t xml:space="preserve">SOŠ Blatná  </t>
  </si>
  <si>
    <t>SŠ a JŠ Volyně</t>
  </si>
  <si>
    <t xml:space="preserve">VOŠ a SŠ, s. r. o.  </t>
  </si>
  <si>
    <t>GOA Pelhřimov</t>
  </si>
  <si>
    <t xml:space="preserve">G a SOŠ Moravské Budějovice  </t>
  </si>
  <si>
    <t>GOB a SOŠ Telč</t>
  </si>
  <si>
    <t>OA a HŠ Havlíčkův Brod</t>
  </si>
  <si>
    <t xml:space="preserve">OA a HŠ Třebíč </t>
  </si>
  <si>
    <t>SOŠ Nové Město na Moravě</t>
  </si>
  <si>
    <t>VOŠ, OA a SOU tech. Chotěboř</t>
  </si>
  <si>
    <t>vítěz</t>
  </si>
  <si>
    <t>G a SOŠ Rokycany</t>
  </si>
  <si>
    <t>G F. Procházky Sušice</t>
  </si>
  <si>
    <t>MOA Jičín</t>
  </si>
  <si>
    <t>OA, VOŠZ a SZŠ, SOŠS Jihlava</t>
  </si>
  <si>
    <t>G Rožnov pod Radhoštěm</t>
  </si>
  <si>
    <t>t.b.</t>
  </si>
  <si>
    <t>8. 4. 15:00</t>
  </si>
  <si>
    <t>C2 v ZMS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</si>
</sst>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??"/>
    <numFmt numFmtId="173" formatCode="General&quot;   &quot;"/>
    <numFmt numFmtId="174" formatCode="?0"/>
    <numFmt numFmtId="175" formatCode="#,###"/>
    <numFmt numFmtId="176" formatCode="?,???"/>
    <numFmt numFmtId="177" formatCode="?.??"/>
    <numFmt numFmtId="178" formatCode="???"/>
    <numFmt numFmtId="179" formatCode="??,???"/>
    <numFmt numFmtId="180" formatCode="0&quot;      &quot;"/>
    <numFmt numFmtId="181" formatCode="???0"/>
    <numFmt numFmtId="182" formatCode="0&quot;    &quot;"/>
    <numFmt numFmtId="183" formatCode="\ @"/>
    <numFmt numFmtId="184" formatCode="?,??0"/>
    <numFmt numFmtId="185" formatCode="??0"/>
    <numFmt numFmtId="186" formatCode="?.???"/>
    <numFmt numFmtId="187" formatCode="0&quot;.&quot;"/>
    <numFmt numFmtId="188" formatCode="[$€-2]\ #\ ##,000_);[Red]\([$€-2]\ #\ ##,000\)"/>
    <numFmt numFmtId="189" formatCode="[$-405]d\.\ mmmm\ yyyy"/>
    <numFmt numFmtId="190" formatCode="General&quot;    &quot;"/>
  </numFmts>
  <fonts count="50">
    <font>
      <sz val="10"/>
      <name val="Arial Black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48" applyFont="1" applyBorder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1" xfId="48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79" fontId="5" fillId="0" borderId="11" xfId="48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 vertical="center"/>
    </xf>
    <xf numFmtId="2" fontId="5" fillId="0" borderId="11" xfId="48" applyNumberFormat="1" applyFont="1" applyBorder="1" applyAlignment="1">
      <alignment horizontal="center" vertical="center"/>
      <protection/>
    </xf>
    <xf numFmtId="178" fontId="5" fillId="0" borderId="11" xfId="48" applyNumberFormat="1" applyFont="1" applyFill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/>
    </xf>
    <xf numFmtId="0" fontId="5" fillId="0" borderId="11" xfId="49" applyFont="1" applyBorder="1" applyAlignment="1">
      <alignment horizontal="center" vertical="center"/>
      <protection/>
    </xf>
    <xf numFmtId="172" fontId="5" fillId="0" borderId="11" xfId="49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6" fillId="0" borderId="10" xfId="48" applyNumberFormat="1" applyFont="1" applyBorder="1" applyAlignment="1">
      <alignment horizontal="center" vertical="center"/>
      <protection/>
    </xf>
    <xf numFmtId="172" fontId="5" fillId="0" borderId="11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1" fillId="0" borderId="0" xfId="0" applyNumberFormat="1" applyFont="1" applyAlignment="1">
      <alignment/>
    </xf>
    <xf numFmtId="176" fontId="4" fillId="0" borderId="10" xfId="48" applyNumberFormat="1" applyFont="1" applyBorder="1" applyAlignment="1">
      <alignment horizontal="center"/>
      <protection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6" fillId="0" borderId="10" xfId="48" applyNumberFormat="1" applyFont="1" applyBorder="1" applyAlignment="1">
      <alignment horizontal="center" vertical="center"/>
      <protection/>
    </xf>
    <xf numFmtId="176" fontId="5" fillId="0" borderId="0" xfId="0" applyNumberFormat="1" applyFont="1" applyAlignment="1">
      <alignment/>
    </xf>
    <xf numFmtId="172" fontId="5" fillId="0" borderId="12" xfId="0" applyNumberFormat="1" applyFont="1" applyBorder="1" applyAlignment="1">
      <alignment horizontal="center"/>
    </xf>
    <xf numFmtId="178" fontId="6" fillId="0" borderId="10" xfId="48" applyNumberFormat="1" applyFont="1" applyFill="1" applyBorder="1" applyAlignment="1">
      <alignment horizontal="center" vertical="center"/>
      <protection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6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 wrapText="1"/>
    </xf>
    <xf numFmtId="178" fontId="4" fillId="0" borderId="10" xfId="48" applyNumberFormat="1" applyFont="1" applyFill="1" applyBorder="1" applyAlignment="1">
      <alignment horizontal="center"/>
      <protection/>
    </xf>
    <xf numFmtId="176" fontId="1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48" applyNumberFormat="1" applyFont="1" applyBorder="1" applyAlignment="1">
      <alignment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10" xfId="48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174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78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74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174" fontId="5" fillId="0" borderId="11" xfId="0" applyNumberFormat="1" applyFont="1" applyFill="1" applyBorder="1" applyAlignment="1">
      <alignment horizontal="center"/>
    </xf>
    <xf numFmtId="174" fontId="7" fillId="0" borderId="11" xfId="0" applyNumberFormat="1" applyFont="1" applyBorder="1" applyAlignment="1">
      <alignment horizontal="center" vertical="top" wrapText="1"/>
    </xf>
    <xf numFmtId="174" fontId="5" fillId="0" borderId="11" xfId="48" applyNumberFormat="1" applyFont="1" applyBorder="1" applyAlignment="1">
      <alignment horizontal="center" vertical="center"/>
      <protection/>
    </xf>
    <xf numFmtId="174" fontId="5" fillId="0" borderId="11" xfId="0" applyNumberFormat="1" applyFont="1" applyFill="1" applyBorder="1" applyAlignment="1">
      <alignment horizontal="center" vertical="center"/>
    </xf>
    <xf numFmtId="0" fontId="4" fillId="0" borderId="14" xfId="48" applyFont="1" applyFill="1" applyBorder="1" applyAlignment="1">
      <alignment horizontal="center"/>
      <protection/>
    </xf>
    <xf numFmtId="176" fontId="7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center"/>
    </xf>
    <xf numFmtId="172" fontId="48" fillId="0" borderId="11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4" xfId="48" applyFont="1" applyFill="1" applyBorder="1" applyAlignment="1">
      <alignment/>
      <protection/>
    </xf>
    <xf numFmtId="0" fontId="4" fillId="0" borderId="16" xfId="48" applyFont="1" applyFill="1" applyBorder="1" applyAlignment="1">
      <alignment/>
      <protection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/>
    </xf>
    <xf numFmtId="172" fontId="5" fillId="0" borderId="19" xfId="48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19" xfId="0" applyNumberFormat="1" applyFont="1" applyBorder="1" applyAlignment="1">
      <alignment/>
    </xf>
    <xf numFmtId="176" fontId="5" fillId="0" borderId="19" xfId="0" applyNumberFormat="1" applyFont="1" applyBorder="1" applyAlignment="1">
      <alignment horizontal="center" vertical="center"/>
    </xf>
    <xf numFmtId="174" fontId="5" fillId="0" borderId="19" xfId="0" applyNumberFormat="1" applyFont="1" applyBorder="1" applyAlignment="1">
      <alignment horizontal="center" vertical="center"/>
    </xf>
    <xf numFmtId="2" fontId="5" fillId="0" borderId="19" xfId="48" applyNumberFormat="1" applyFont="1" applyBorder="1" applyAlignment="1">
      <alignment horizontal="center" vertical="center"/>
      <protection/>
    </xf>
    <xf numFmtId="178" fontId="5" fillId="0" borderId="19" xfId="0" applyNumberFormat="1" applyFont="1" applyBorder="1" applyAlignment="1">
      <alignment horizontal="center" vertical="center"/>
    </xf>
    <xf numFmtId="174" fontId="5" fillId="0" borderId="19" xfId="0" applyNumberFormat="1" applyFont="1" applyBorder="1" applyAlignment="1">
      <alignment horizontal="center"/>
    </xf>
    <xf numFmtId="179" fontId="5" fillId="0" borderId="19" xfId="48" applyNumberFormat="1" applyFont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17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startovní listina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7"/>
  <sheetViews>
    <sheetView tabSelected="1" zoomScalePageLayoutView="0" workbookViewId="0" topLeftCell="A1">
      <selection activeCell="V1" sqref="V1"/>
    </sheetView>
  </sheetViews>
  <sheetFormatPr defaultColWidth="8.88671875" defaultRowHeight="15"/>
  <cols>
    <col min="1" max="1" width="3.77734375" style="22" customWidth="1"/>
    <col min="2" max="2" width="9.6640625" style="22" customWidth="1"/>
    <col min="3" max="3" width="8.88671875" style="19" customWidth="1"/>
    <col min="4" max="4" width="23.77734375" style="34" customWidth="1"/>
    <col min="5" max="5" width="2.4453125" style="34" customWidth="1"/>
    <col min="6" max="6" width="4.6640625" style="73" customWidth="1"/>
    <col min="7" max="7" width="2.77734375" style="55" customWidth="1"/>
    <col min="8" max="8" width="4.77734375" style="34" customWidth="1"/>
    <col min="9" max="9" width="3.77734375" style="22" customWidth="1"/>
    <col min="10" max="10" width="3.10546875" style="77" customWidth="1"/>
    <col min="11" max="11" width="2.77734375" style="55" customWidth="1"/>
    <col min="12" max="12" width="6.77734375" style="22" customWidth="1"/>
    <col min="13" max="13" width="3.5546875" style="90" customWidth="1"/>
    <col min="14" max="14" width="3.5546875" style="34" customWidth="1"/>
    <col min="15" max="15" width="4.88671875" style="55" customWidth="1"/>
    <col min="16" max="16" width="5.21484375" style="22" hidden="1" customWidth="1"/>
    <col min="17" max="19" width="2.77734375" style="119" customWidth="1"/>
    <col min="20" max="20" width="5.5546875" style="22" customWidth="1"/>
    <col min="21" max="21" width="3.21484375" style="119" customWidth="1"/>
    <col min="22" max="22" width="3.6640625" style="34" customWidth="1"/>
    <col min="23" max="26" width="3.88671875" style="34" customWidth="1"/>
    <col min="27" max="16384" width="8.88671875" style="22" customWidth="1"/>
  </cols>
  <sheetData>
    <row r="1" spans="1:8" ht="12.75" customHeight="1">
      <c r="A1" s="22" t="s">
        <v>11</v>
      </c>
      <c r="D1" s="119" t="s">
        <v>106</v>
      </c>
      <c r="F1" s="68" t="s">
        <v>9</v>
      </c>
      <c r="H1" s="19" t="s">
        <v>20</v>
      </c>
    </row>
    <row r="2" spans="4:20" ht="12.75" customHeight="1">
      <c r="D2" s="119" t="s">
        <v>73</v>
      </c>
      <c r="F2" s="68"/>
      <c r="N2" s="136"/>
      <c r="T2" s="26"/>
    </row>
    <row r="3" spans="2:20" ht="12.75" customHeight="1">
      <c r="B3" s="120" t="s">
        <v>741</v>
      </c>
      <c r="D3" s="119" t="s">
        <v>72</v>
      </c>
      <c r="F3" s="68"/>
      <c r="H3" s="22"/>
      <c r="T3" s="26"/>
    </row>
    <row r="4" spans="4:20" ht="12.75" customHeight="1">
      <c r="D4" s="119" t="s">
        <v>742</v>
      </c>
      <c r="F4" s="69" t="s">
        <v>108</v>
      </c>
      <c r="G4" s="56"/>
      <c r="H4" s="26"/>
      <c r="I4" s="26"/>
      <c r="J4" s="76"/>
      <c r="K4" s="56"/>
      <c r="L4" s="26"/>
      <c r="M4" s="91"/>
      <c r="N4" s="36"/>
      <c r="O4" s="56"/>
      <c r="P4" s="26"/>
      <c r="Q4" s="137"/>
      <c r="R4" s="138"/>
      <c r="S4" s="139"/>
      <c r="T4" s="20"/>
    </row>
    <row r="5" spans="6:8" ht="12.75" customHeight="1">
      <c r="F5" s="68"/>
      <c r="H5" s="22"/>
    </row>
    <row r="6" spans="1:20" ht="12.75" customHeight="1">
      <c r="A6" s="47" t="s">
        <v>109</v>
      </c>
      <c r="B6" s="47"/>
      <c r="C6" s="47"/>
      <c r="D6" s="54"/>
      <c r="E6" s="54"/>
      <c r="F6" s="70"/>
      <c r="G6" s="57"/>
      <c r="H6" s="48"/>
      <c r="I6" s="47"/>
      <c r="J6" s="78"/>
      <c r="K6" s="57"/>
      <c r="L6" s="48"/>
      <c r="M6" s="92"/>
      <c r="N6" s="35"/>
      <c r="O6" s="58"/>
      <c r="P6" s="49"/>
      <c r="Q6" s="140"/>
      <c r="R6" s="140"/>
      <c r="S6" s="140"/>
      <c r="T6" s="49"/>
    </row>
    <row r="7" spans="1:20" ht="12.75" customHeight="1">
      <c r="A7" s="49"/>
      <c r="B7" s="49"/>
      <c r="C7" s="31"/>
      <c r="D7" s="35"/>
      <c r="E7" s="35"/>
      <c r="F7" s="71"/>
      <c r="G7" s="58"/>
      <c r="H7" s="35"/>
      <c r="I7" s="49"/>
      <c r="J7" s="79"/>
      <c r="K7" s="58"/>
      <c r="L7" s="49"/>
      <c r="M7" s="93"/>
      <c r="N7" s="154" t="s">
        <v>10</v>
      </c>
      <c r="O7" s="155"/>
      <c r="P7" s="155"/>
      <c r="Q7" s="155"/>
      <c r="R7" s="155"/>
      <c r="S7" s="156"/>
      <c r="T7" s="49"/>
    </row>
    <row r="8" spans="1:26" ht="12" customHeight="1">
      <c r="A8" s="50" t="s">
        <v>5</v>
      </c>
      <c r="B8" s="50" t="s">
        <v>17</v>
      </c>
      <c r="C8" s="50" t="s">
        <v>16</v>
      </c>
      <c r="D8" s="50" t="s">
        <v>0</v>
      </c>
      <c r="E8" s="50" t="s">
        <v>19</v>
      </c>
      <c r="F8" s="72" t="s">
        <v>1</v>
      </c>
      <c r="G8" s="59" t="s">
        <v>2</v>
      </c>
      <c r="H8" s="50" t="s">
        <v>3</v>
      </c>
      <c r="I8" s="50" t="s">
        <v>8</v>
      </c>
      <c r="J8" s="75" t="s">
        <v>4</v>
      </c>
      <c r="K8" s="75" t="s">
        <v>2</v>
      </c>
      <c r="L8" s="51" t="s">
        <v>14</v>
      </c>
      <c r="M8" s="94" t="s">
        <v>6</v>
      </c>
      <c r="N8" s="157" t="s">
        <v>23</v>
      </c>
      <c r="O8" s="158"/>
      <c r="P8" s="51" t="s">
        <v>7</v>
      </c>
      <c r="Q8" s="51" t="s">
        <v>12</v>
      </c>
      <c r="R8" s="52" t="s">
        <v>4</v>
      </c>
      <c r="S8" s="52" t="s">
        <v>13</v>
      </c>
      <c r="T8" s="52" t="s">
        <v>15</v>
      </c>
      <c r="U8" s="135" t="s">
        <v>82</v>
      </c>
      <c r="V8" s="135" t="s">
        <v>734</v>
      </c>
      <c r="W8" s="151">
        <v>1</v>
      </c>
      <c r="X8" s="151">
        <v>2</v>
      </c>
      <c r="Y8" s="151">
        <v>3</v>
      </c>
      <c r="Z8" s="151">
        <v>4</v>
      </c>
    </row>
    <row r="9" spans="1:26" s="33" customFormat="1" ht="12.75" customHeight="1">
      <c r="A9" s="13">
        <v>1</v>
      </c>
      <c r="B9" s="100" t="s">
        <v>193</v>
      </c>
      <c r="C9" s="100" t="s">
        <v>88</v>
      </c>
      <c r="D9" s="108" t="s">
        <v>670</v>
      </c>
      <c r="E9" s="100" t="s">
        <v>52</v>
      </c>
      <c r="F9" s="28">
        <v>3884</v>
      </c>
      <c r="G9" s="97">
        <v>2</v>
      </c>
      <c r="H9" s="28">
        <f aca="true" t="shared" si="0" ref="H9:H72">F9-50*G9</f>
        <v>3784</v>
      </c>
      <c r="I9" s="42">
        <f>G9/F9*100</f>
        <v>0.051493305870236865</v>
      </c>
      <c r="J9" s="32"/>
      <c r="K9" s="14"/>
      <c r="L9" s="37">
        <f aca="true" t="shared" si="1" ref="L9:L72">J9*100-K9*250</f>
        <v>0</v>
      </c>
      <c r="M9" s="32"/>
      <c r="N9" s="147" t="s">
        <v>49</v>
      </c>
      <c r="O9" s="148">
        <v>11</v>
      </c>
      <c r="P9" s="11"/>
      <c r="Q9" s="106">
        <f>IF(H9&gt;3760,1," ")</f>
        <v>1</v>
      </c>
      <c r="R9" s="141" t="str">
        <f>IF(L9&gt;5650,1," ")</f>
        <v> </v>
      </c>
      <c r="S9" s="106" t="str">
        <f>IF(M9&gt;88,1," ")</f>
        <v> </v>
      </c>
      <c r="T9" s="103" t="s">
        <v>78</v>
      </c>
      <c r="U9" s="102">
        <f aca="true" t="shared" si="2" ref="U9:U72">IF(SUM(O9:S9)&gt;0,1,"")</f>
        <v>1</v>
      </c>
      <c r="V9" s="34">
        <v>1</v>
      </c>
      <c r="W9" s="36"/>
      <c r="X9" s="36"/>
      <c r="Y9" s="36"/>
      <c r="Z9" s="144" t="s">
        <v>23</v>
      </c>
    </row>
    <row r="10" spans="1:26" s="33" customFormat="1" ht="12.75" customHeight="1">
      <c r="A10" s="13">
        <v>2</v>
      </c>
      <c r="B10" s="100" t="s">
        <v>191</v>
      </c>
      <c r="C10" s="100" t="s">
        <v>70</v>
      </c>
      <c r="D10" s="105" t="s">
        <v>737</v>
      </c>
      <c r="E10" s="133" t="s">
        <v>52</v>
      </c>
      <c r="F10" s="28">
        <v>3926</v>
      </c>
      <c r="G10" s="97">
        <v>1</v>
      </c>
      <c r="H10" s="28">
        <f t="shared" si="0"/>
        <v>3876</v>
      </c>
      <c r="I10" s="42">
        <f>G10/F10*100</f>
        <v>0.025471217524197655</v>
      </c>
      <c r="J10" s="32"/>
      <c r="K10" s="14"/>
      <c r="L10" s="37">
        <f t="shared" si="1"/>
        <v>0</v>
      </c>
      <c r="M10" s="32"/>
      <c r="N10" s="11"/>
      <c r="O10" s="12"/>
      <c r="P10" s="11"/>
      <c r="Q10" s="106">
        <f>IF(H10&gt;3760,1," ")</f>
        <v>1</v>
      </c>
      <c r="R10" s="141" t="str">
        <f>IF(L10&gt;5650,1," ")</f>
        <v> </v>
      </c>
      <c r="S10" s="106" t="str">
        <f>IF(M10&gt;88,1," ")</f>
        <v> </v>
      </c>
      <c r="T10" s="103" t="s">
        <v>78</v>
      </c>
      <c r="U10" s="102">
        <f t="shared" si="2"/>
        <v>1</v>
      </c>
      <c r="V10" s="34"/>
      <c r="W10" s="34"/>
      <c r="X10" s="34"/>
      <c r="Y10" s="34"/>
      <c r="Z10" s="34"/>
    </row>
    <row r="11" spans="1:26" s="33" customFormat="1" ht="12.75" customHeight="1">
      <c r="A11" s="13">
        <v>3</v>
      </c>
      <c r="B11" s="108" t="s">
        <v>89</v>
      </c>
      <c r="C11" s="104" t="s">
        <v>90</v>
      </c>
      <c r="D11" s="105" t="s">
        <v>737</v>
      </c>
      <c r="E11" s="100" t="s">
        <v>54</v>
      </c>
      <c r="F11" s="28">
        <v>4436</v>
      </c>
      <c r="G11" s="118">
        <v>6</v>
      </c>
      <c r="H11" s="28">
        <f t="shared" si="0"/>
        <v>4136</v>
      </c>
      <c r="I11" s="42">
        <f>G11/F11*100</f>
        <v>0.1352569882777277</v>
      </c>
      <c r="J11" s="32"/>
      <c r="K11" s="14"/>
      <c r="L11" s="37">
        <f t="shared" si="1"/>
        <v>0</v>
      </c>
      <c r="M11" s="32"/>
      <c r="N11" s="11"/>
      <c r="O11" s="12"/>
      <c r="P11" s="11"/>
      <c r="Q11" s="106">
        <f>IF(H11&gt;3760,1," ")</f>
        <v>1</v>
      </c>
      <c r="R11" s="141" t="str">
        <f>IF(L11&gt;5650,1," ")</f>
        <v> </v>
      </c>
      <c r="S11" s="106" t="str">
        <f>IF(M11&gt;88,1," ")</f>
        <v> </v>
      </c>
      <c r="T11" s="103" t="s">
        <v>78</v>
      </c>
      <c r="U11" s="102">
        <f t="shared" si="2"/>
        <v>1</v>
      </c>
      <c r="V11" s="34"/>
      <c r="W11" s="34"/>
      <c r="X11" s="34"/>
      <c r="Y11" s="34"/>
      <c r="Z11" s="34"/>
    </row>
    <row r="12" spans="1:26" s="40" customFormat="1" ht="12.75" customHeight="1">
      <c r="A12" s="13">
        <v>4</v>
      </c>
      <c r="B12" s="105" t="s">
        <v>87</v>
      </c>
      <c r="C12" s="105" t="s">
        <v>34</v>
      </c>
      <c r="D12" s="104" t="s">
        <v>671</v>
      </c>
      <c r="E12" s="100" t="s">
        <v>52</v>
      </c>
      <c r="F12" s="28">
        <v>4724</v>
      </c>
      <c r="G12" s="97">
        <v>3</v>
      </c>
      <c r="H12" s="28">
        <f t="shared" si="0"/>
        <v>4574</v>
      </c>
      <c r="I12" s="42">
        <f>G12/F12*100</f>
        <v>0.06350550381033022</v>
      </c>
      <c r="J12" s="29"/>
      <c r="K12" s="14"/>
      <c r="L12" s="37">
        <f t="shared" si="1"/>
        <v>0</v>
      </c>
      <c r="M12" s="32"/>
      <c r="N12" s="11"/>
      <c r="O12" s="12"/>
      <c r="P12" s="11"/>
      <c r="Q12" s="147">
        <v>1</v>
      </c>
      <c r="R12" s="141" t="str">
        <f>IF(L12&gt;5650,1," ")</f>
        <v> </v>
      </c>
      <c r="S12" s="106" t="str">
        <f>IF(M12&gt;88,1," ")</f>
        <v> </v>
      </c>
      <c r="T12" s="103" t="s">
        <v>78</v>
      </c>
      <c r="U12" s="102">
        <f t="shared" si="2"/>
        <v>1</v>
      </c>
      <c r="V12" s="34">
        <v>1</v>
      </c>
      <c r="W12" s="151" t="s">
        <v>12</v>
      </c>
      <c r="X12" s="34"/>
      <c r="Y12" s="34"/>
      <c r="Z12" s="34"/>
    </row>
    <row r="13" spans="1:26" s="33" customFormat="1" ht="12.75" customHeight="1">
      <c r="A13" s="13">
        <v>5</v>
      </c>
      <c r="B13" s="104" t="s">
        <v>205</v>
      </c>
      <c r="C13" s="104" t="s">
        <v>47</v>
      </c>
      <c r="D13" s="146" t="s">
        <v>672</v>
      </c>
      <c r="E13" s="133" t="s">
        <v>52</v>
      </c>
      <c r="F13" s="28"/>
      <c r="G13" s="97"/>
      <c r="H13" s="28">
        <f t="shared" si="0"/>
        <v>0</v>
      </c>
      <c r="I13" s="42"/>
      <c r="J13" s="32"/>
      <c r="K13" s="14"/>
      <c r="L13" s="37">
        <f t="shared" si="1"/>
        <v>0</v>
      </c>
      <c r="M13" s="112">
        <v>91</v>
      </c>
      <c r="N13" s="106"/>
      <c r="O13" s="12"/>
      <c r="P13" s="11"/>
      <c r="Q13" s="106" t="str">
        <f>IF(H13&gt;3760,1," ")</f>
        <v> </v>
      </c>
      <c r="R13" s="141" t="str">
        <f>IF(L13&gt;5650,1," ")</f>
        <v> </v>
      </c>
      <c r="S13" s="147">
        <v>1</v>
      </c>
      <c r="T13" s="103" t="s">
        <v>78</v>
      </c>
      <c r="U13" s="102">
        <f t="shared" si="2"/>
        <v>1</v>
      </c>
      <c r="V13" s="34">
        <v>1</v>
      </c>
      <c r="W13" s="34"/>
      <c r="X13" s="34"/>
      <c r="Y13" s="151" t="s">
        <v>13</v>
      </c>
      <c r="Z13" s="34"/>
    </row>
    <row r="14" spans="1:26" s="33" customFormat="1" ht="12.75" customHeight="1">
      <c r="A14" s="13">
        <v>6</v>
      </c>
      <c r="B14" s="108" t="s">
        <v>201</v>
      </c>
      <c r="C14" s="108" t="s">
        <v>33</v>
      </c>
      <c r="D14" s="104" t="s">
        <v>208</v>
      </c>
      <c r="E14" s="133" t="s">
        <v>52</v>
      </c>
      <c r="F14" s="28"/>
      <c r="G14" s="97"/>
      <c r="H14" s="28">
        <f t="shared" si="0"/>
        <v>0</v>
      </c>
      <c r="I14" s="42"/>
      <c r="J14" s="29">
        <v>64</v>
      </c>
      <c r="K14" s="14">
        <v>0</v>
      </c>
      <c r="L14" s="37">
        <f t="shared" si="1"/>
        <v>6400</v>
      </c>
      <c r="M14" s="32"/>
      <c r="N14" s="11"/>
      <c r="O14" s="12"/>
      <c r="P14" s="11"/>
      <c r="Q14" s="106" t="str">
        <f>IF(H14&gt;3760,1," ")</f>
        <v> </v>
      </c>
      <c r="R14" s="149">
        <v>1</v>
      </c>
      <c r="S14" s="106" t="str">
        <f>IF(M14&gt;88,1," ")</f>
        <v> </v>
      </c>
      <c r="T14" s="103" t="s">
        <v>78</v>
      </c>
      <c r="U14" s="102">
        <f t="shared" si="2"/>
        <v>1</v>
      </c>
      <c r="V14" s="34">
        <v>1</v>
      </c>
      <c r="W14" s="34"/>
      <c r="X14" s="151" t="s">
        <v>107</v>
      </c>
      <c r="Y14" s="34"/>
      <c r="Z14" s="34"/>
    </row>
    <row r="15" spans="1:26" s="33" customFormat="1" ht="12.75" customHeight="1">
      <c r="A15" s="13">
        <v>7</v>
      </c>
      <c r="B15" s="104" t="s">
        <v>192</v>
      </c>
      <c r="C15" s="104" t="s">
        <v>55</v>
      </c>
      <c r="D15" s="104" t="s">
        <v>208</v>
      </c>
      <c r="E15" s="100" t="s">
        <v>52</v>
      </c>
      <c r="F15" s="28">
        <v>4071</v>
      </c>
      <c r="G15" s="97">
        <v>5</v>
      </c>
      <c r="H15" s="28">
        <f t="shared" si="0"/>
        <v>3821</v>
      </c>
      <c r="I15" s="42">
        <f>G15/F15*100</f>
        <v>0.12281994595922378</v>
      </c>
      <c r="J15" s="29"/>
      <c r="K15" s="14"/>
      <c r="L15" s="37">
        <f t="shared" si="1"/>
        <v>0</v>
      </c>
      <c r="M15" s="32"/>
      <c r="N15" s="11"/>
      <c r="O15" s="12"/>
      <c r="P15" s="11"/>
      <c r="Q15" s="106">
        <f>IF(H15&gt;3760,1," ")</f>
        <v>1</v>
      </c>
      <c r="R15" s="141" t="str">
        <f>IF(L15&gt;5650,1," ")</f>
        <v> </v>
      </c>
      <c r="S15" s="106" t="str">
        <f>IF(M15&gt;88,1," ")</f>
        <v> </v>
      </c>
      <c r="T15" s="103" t="s">
        <v>78</v>
      </c>
      <c r="U15" s="102">
        <f t="shared" si="2"/>
        <v>1</v>
      </c>
      <c r="V15" s="36"/>
      <c r="W15" s="34"/>
      <c r="X15" s="34"/>
      <c r="Y15" s="34"/>
      <c r="Z15" s="34"/>
    </row>
    <row r="16" spans="1:26" s="33" customFormat="1" ht="12.75" customHeight="1">
      <c r="A16" s="13">
        <v>8</v>
      </c>
      <c r="B16" s="87" t="s">
        <v>598</v>
      </c>
      <c r="C16" s="87" t="s">
        <v>413</v>
      </c>
      <c r="D16" s="108" t="s">
        <v>719</v>
      </c>
      <c r="E16" s="133" t="s">
        <v>53</v>
      </c>
      <c r="F16" s="28">
        <v>4681</v>
      </c>
      <c r="G16" s="97">
        <v>3</v>
      </c>
      <c r="H16" s="28">
        <f t="shared" si="0"/>
        <v>4531</v>
      </c>
      <c r="I16" s="42">
        <f>G16/F16*100</f>
        <v>0.0640888698995941</v>
      </c>
      <c r="J16" s="32"/>
      <c r="K16" s="14"/>
      <c r="L16" s="37">
        <f t="shared" si="1"/>
        <v>0</v>
      </c>
      <c r="M16" s="32"/>
      <c r="N16" s="11"/>
      <c r="O16" s="12"/>
      <c r="P16" s="11"/>
      <c r="Q16" s="147">
        <v>1</v>
      </c>
      <c r="R16" s="141" t="str">
        <f>IF(L16&gt;5650,1," ")</f>
        <v> </v>
      </c>
      <c r="S16" s="106" t="str">
        <f>IF(M16&gt;88,1," ")</f>
        <v> </v>
      </c>
      <c r="T16" s="103" t="s">
        <v>629</v>
      </c>
      <c r="U16" s="102">
        <f t="shared" si="2"/>
        <v>1</v>
      </c>
      <c r="V16" s="36">
        <v>1</v>
      </c>
      <c r="W16" s="151" t="s">
        <v>12</v>
      </c>
      <c r="X16" s="34"/>
      <c r="Y16" s="34"/>
      <c r="Z16" s="34"/>
    </row>
    <row r="17" spans="1:26" s="33" customFormat="1" ht="12.75" customHeight="1">
      <c r="A17" s="13">
        <v>9</v>
      </c>
      <c r="B17" s="105" t="s">
        <v>627</v>
      </c>
      <c r="C17" s="116" t="s">
        <v>362</v>
      </c>
      <c r="D17" s="105" t="s">
        <v>721</v>
      </c>
      <c r="E17" s="133" t="s">
        <v>52</v>
      </c>
      <c r="F17" s="28"/>
      <c r="G17" s="118"/>
      <c r="H17" s="28">
        <f t="shared" si="0"/>
        <v>0</v>
      </c>
      <c r="I17" s="42"/>
      <c r="J17" s="32"/>
      <c r="K17" s="14"/>
      <c r="L17" s="37">
        <f t="shared" si="1"/>
        <v>0</v>
      </c>
      <c r="M17" s="32">
        <v>107</v>
      </c>
      <c r="N17" s="11"/>
      <c r="O17" s="12"/>
      <c r="P17" s="11"/>
      <c r="Q17" s="106" t="str">
        <f>IF(H17&gt;3760,1," ")</f>
        <v> </v>
      </c>
      <c r="R17" s="141" t="str">
        <f>IF(L17&gt;5650,1," ")</f>
        <v> </v>
      </c>
      <c r="S17" s="147">
        <v>1</v>
      </c>
      <c r="T17" s="103" t="s">
        <v>629</v>
      </c>
      <c r="U17" s="102">
        <f t="shared" si="2"/>
        <v>1</v>
      </c>
      <c r="V17" s="34">
        <v>1</v>
      </c>
      <c r="W17" s="34"/>
      <c r="X17" s="34"/>
      <c r="Y17" s="151" t="s">
        <v>13</v>
      </c>
      <c r="Z17" s="34"/>
    </row>
    <row r="18" spans="1:21" ht="12.75" customHeight="1">
      <c r="A18" s="13">
        <v>10</v>
      </c>
      <c r="B18" s="104" t="s">
        <v>599</v>
      </c>
      <c r="C18" s="104" t="s">
        <v>287</v>
      </c>
      <c r="D18" s="105" t="s">
        <v>721</v>
      </c>
      <c r="E18" s="133" t="s">
        <v>52</v>
      </c>
      <c r="F18" s="28">
        <v>4383</v>
      </c>
      <c r="G18" s="14">
        <v>10</v>
      </c>
      <c r="H18" s="28">
        <f t="shared" si="0"/>
        <v>3883</v>
      </c>
      <c r="I18" s="42">
        <f>G18/F18*100</f>
        <v>0.22815423226100845</v>
      </c>
      <c r="J18" s="29">
        <v>67</v>
      </c>
      <c r="K18" s="14">
        <v>10</v>
      </c>
      <c r="L18" s="37">
        <f t="shared" si="1"/>
        <v>4200</v>
      </c>
      <c r="M18" s="32"/>
      <c r="N18" s="11"/>
      <c r="O18" s="12"/>
      <c r="P18" s="39"/>
      <c r="Q18" s="106">
        <f>IF(H18&gt;3760,1," ")</f>
        <v>1</v>
      </c>
      <c r="R18" s="141" t="str">
        <f>IF(L18&gt;5650,1," ")</f>
        <v> </v>
      </c>
      <c r="S18" s="106" t="str">
        <f>IF(M18&gt;88,1," ")</f>
        <v> </v>
      </c>
      <c r="T18" s="103" t="s">
        <v>629</v>
      </c>
      <c r="U18" s="102">
        <f t="shared" si="2"/>
        <v>1</v>
      </c>
    </row>
    <row r="19" spans="1:26" s="33" customFormat="1" ht="12.75" customHeight="1">
      <c r="A19" s="13">
        <v>11</v>
      </c>
      <c r="B19" s="38" t="s">
        <v>623</v>
      </c>
      <c r="C19" s="38" t="s">
        <v>505</v>
      </c>
      <c r="D19" s="117" t="s">
        <v>720</v>
      </c>
      <c r="E19" s="133" t="s">
        <v>52</v>
      </c>
      <c r="F19" s="28"/>
      <c r="G19" s="97"/>
      <c r="H19" s="28">
        <f t="shared" si="0"/>
        <v>0</v>
      </c>
      <c r="I19" s="42"/>
      <c r="J19" s="32">
        <v>83</v>
      </c>
      <c r="K19" s="14">
        <v>5</v>
      </c>
      <c r="L19" s="37">
        <f t="shared" si="1"/>
        <v>7050</v>
      </c>
      <c r="M19" s="32"/>
      <c r="N19" s="11"/>
      <c r="O19" s="12"/>
      <c r="P19" s="11"/>
      <c r="Q19" s="106" t="str">
        <f>IF(H19&gt;3760,1," ")</f>
        <v> </v>
      </c>
      <c r="R19" s="149">
        <v>1</v>
      </c>
      <c r="S19" s="106" t="str">
        <f>IF(M19&gt;88,1," ")</f>
        <v> </v>
      </c>
      <c r="T19" s="103" t="s">
        <v>629</v>
      </c>
      <c r="U19" s="102">
        <f t="shared" si="2"/>
        <v>1</v>
      </c>
      <c r="V19" s="34">
        <v>1</v>
      </c>
      <c r="W19" s="34"/>
      <c r="X19" s="151" t="s">
        <v>107</v>
      </c>
      <c r="Y19" s="34"/>
      <c r="Z19" s="34"/>
    </row>
    <row r="20" spans="1:23" ht="12.75" customHeight="1">
      <c r="A20" s="13">
        <v>12</v>
      </c>
      <c r="B20" s="100" t="s">
        <v>110</v>
      </c>
      <c r="C20" s="100" t="s">
        <v>111</v>
      </c>
      <c r="D20" s="113" t="s">
        <v>112</v>
      </c>
      <c r="E20" s="100" t="s">
        <v>54</v>
      </c>
      <c r="F20" s="28">
        <v>3940</v>
      </c>
      <c r="G20" s="97">
        <v>3</v>
      </c>
      <c r="H20" s="28">
        <f t="shared" si="0"/>
        <v>3790</v>
      </c>
      <c r="I20" s="42">
        <f>G20/F20*100</f>
        <v>0.07614213197969542</v>
      </c>
      <c r="J20" s="32"/>
      <c r="K20" s="14"/>
      <c r="L20" s="37">
        <f t="shared" si="1"/>
        <v>0</v>
      </c>
      <c r="M20" s="32"/>
      <c r="N20" s="11"/>
      <c r="O20" s="12"/>
      <c r="P20" s="38"/>
      <c r="Q20" s="147">
        <v>1</v>
      </c>
      <c r="R20" s="141" t="str">
        <f>IF(L20&gt;5650,1," ")</f>
        <v> </v>
      </c>
      <c r="S20" s="106" t="str">
        <f>IF(M20&gt;88,1," ")</f>
        <v> </v>
      </c>
      <c r="T20" s="103" t="s">
        <v>65</v>
      </c>
      <c r="U20" s="102">
        <f t="shared" si="2"/>
        <v>1</v>
      </c>
      <c r="V20" s="34">
        <v>1</v>
      </c>
      <c r="W20" s="151" t="s">
        <v>12</v>
      </c>
    </row>
    <row r="21" spans="1:26" s="33" customFormat="1" ht="12.75" customHeight="1">
      <c r="A21" s="13">
        <v>13</v>
      </c>
      <c r="B21" s="105" t="s">
        <v>114</v>
      </c>
      <c r="C21" s="100" t="s">
        <v>115</v>
      </c>
      <c r="D21" s="108" t="s">
        <v>661</v>
      </c>
      <c r="E21" s="100" t="s">
        <v>52</v>
      </c>
      <c r="F21" s="28">
        <v>3865</v>
      </c>
      <c r="G21" s="118">
        <v>8</v>
      </c>
      <c r="H21" s="28">
        <f t="shared" si="0"/>
        <v>3465</v>
      </c>
      <c r="I21" s="42">
        <f>G21/F21*100</f>
        <v>0.2069857697283312</v>
      </c>
      <c r="J21" s="32"/>
      <c r="K21" s="14"/>
      <c r="L21" s="37">
        <f t="shared" si="1"/>
        <v>0</v>
      </c>
      <c r="M21" s="32">
        <v>59</v>
      </c>
      <c r="N21" s="147" t="s">
        <v>49</v>
      </c>
      <c r="O21" s="148">
        <v>10</v>
      </c>
      <c r="P21" s="11"/>
      <c r="Q21" s="106" t="str">
        <f>IF(H21&gt;3760,1," ")</f>
        <v> </v>
      </c>
      <c r="R21" s="141" t="str">
        <f>IF(L21&gt;5650,1," ")</f>
        <v> </v>
      </c>
      <c r="S21" s="106" t="str">
        <f>IF(M21&gt;88,1," ")</f>
        <v> </v>
      </c>
      <c r="T21" s="103" t="s">
        <v>65</v>
      </c>
      <c r="U21" s="102">
        <f t="shared" si="2"/>
        <v>1</v>
      </c>
      <c r="V21" s="34">
        <v>1</v>
      </c>
      <c r="W21" s="34"/>
      <c r="X21" s="34"/>
      <c r="Y21" s="34"/>
      <c r="Z21" s="151" t="s">
        <v>23</v>
      </c>
    </row>
    <row r="22" spans="1:26" s="33" customFormat="1" ht="12.75" customHeight="1">
      <c r="A22" s="13">
        <v>14</v>
      </c>
      <c r="B22" s="38" t="s">
        <v>162</v>
      </c>
      <c r="C22" s="38" t="s">
        <v>31</v>
      </c>
      <c r="D22" s="108" t="s">
        <v>661</v>
      </c>
      <c r="E22" s="100" t="s">
        <v>84</v>
      </c>
      <c r="F22" s="28"/>
      <c r="G22" s="97"/>
      <c r="H22" s="28">
        <f t="shared" si="0"/>
        <v>0</v>
      </c>
      <c r="I22" s="42"/>
      <c r="J22" s="32"/>
      <c r="K22" s="14"/>
      <c r="L22" s="37">
        <f t="shared" si="1"/>
        <v>0</v>
      </c>
      <c r="M22" s="32">
        <v>95</v>
      </c>
      <c r="N22" s="11"/>
      <c r="O22" s="12"/>
      <c r="P22" s="38"/>
      <c r="Q22" s="106" t="str">
        <f>IF(H22&gt;3760,1," ")</f>
        <v> </v>
      </c>
      <c r="R22" s="141" t="str">
        <f>IF(L22&gt;5650,1," ")</f>
        <v> </v>
      </c>
      <c r="S22" s="147">
        <v>1</v>
      </c>
      <c r="T22" s="103" t="s">
        <v>65</v>
      </c>
      <c r="U22" s="102">
        <f t="shared" si="2"/>
        <v>1</v>
      </c>
      <c r="V22" s="34">
        <v>1</v>
      </c>
      <c r="W22" s="34"/>
      <c r="X22" s="34"/>
      <c r="Y22" s="151" t="s">
        <v>13</v>
      </c>
      <c r="Z22" s="34"/>
    </row>
    <row r="23" spans="1:26" s="33" customFormat="1" ht="12.75" customHeight="1">
      <c r="A23" s="13">
        <v>15</v>
      </c>
      <c r="B23" s="100" t="s">
        <v>101</v>
      </c>
      <c r="C23" s="38" t="s">
        <v>27</v>
      </c>
      <c r="D23" s="100" t="s">
        <v>663</v>
      </c>
      <c r="E23" s="133" t="s">
        <v>53</v>
      </c>
      <c r="F23" s="28"/>
      <c r="G23" s="97"/>
      <c r="H23" s="28">
        <f t="shared" si="0"/>
        <v>0</v>
      </c>
      <c r="I23" s="42"/>
      <c r="J23" s="32">
        <v>63</v>
      </c>
      <c r="K23" s="14">
        <v>6</v>
      </c>
      <c r="L23" s="37">
        <f t="shared" si="1"/>
        <v>4800</v>
      </c>
      <c r="M23" s="32"/>
      <c r="N23" s="11"/>
      <c r="O23" s="12"/>
      <c r="P23" s="11"/>
      <c r="Q23" s="106" t="str">
        <f>IF(H23&gt;3760,1," ")</f>
        <v> </v>
      </c>
      <c r="R23" s="149">
        <v>1</v>
      </c>
      <c r="S23" s="106" t="str">
        <f>IF(M23&gt;88,1," ")</f>
        <v> </v>
      </c>
      <c r="T23" s="103" t="s">
        <v>65</v>
      </c>
      <c r="U23" s="102">
        <f t="shared" si="2"/>
        <v>1</v>
      </c>
      <c r="V23" s="34">
        <v>1</v>
      </c>
      <c r="W23" s="34"/>
      <c r="X23" s="151" t="s">
        <v>107</v>
      </c>
      <c r="Y23" s="34"/>
      <c r="Z23" s="34"/>
    </row>
    <row r="24" spans="1:26" s="33" customFormat="1" ht="12.75" customHeight="1">
      <c r="A24" s="13">
        <v>16</v>
      </c>
      <c r="B24" s="110" t="s">
        <v>71</v>
      </c>
      <c r="C24" s="110" t="s">
        <v>58</v>
      </c>
      <c r="D24" s="100" t="s">
        <v>666</v>
      </c>
      <c r="E24" s="104" t="s">
        <v>184</v>
      </c>
      <c r="F24" s="28"/>
      <c r="G24" s="14"/>
      <c r="H24" s="28">
        <f t="shared" si="0"/>
        <v>0</v>
      </c>
      <c r="I24" s="42"/>
      <c r="J24" s="29"/>
      <c r="K24" s="14"/>
      <c r="L24" s="37">
        <f t="shared" si="1"/>
        <v>0</v>
      </c>
      <c r="M24" s="114">
        <v>98</v>
      </c>
      <c r="N24" s="11"/>
      <c r="O24" s="12"/>
      <c r="P24" s="11"/>
      <c r="Q24" s="106" t="str">
        <f>IF(H24&gt;3760,1," ")</f>
        <v> </v>
      </c>
      <c r="R24" s="141" t="str">
        <f>IF(L24&gt;5650,1," ")</f>
        <v> </v>
      </c>
      <c r="S24" s="147">
        <v>1</v>
      </c>
      <c r="T24" s="103" t="s">
        <v>44</v>
      </c>
      <c r="U24" s="102">
        <f t="shared" si="2"/>
        <v>1</v>
      </c>
      <c r="V24" s="34">
        <v>1</v>
      </c>
      <c r="W24" s="34"/>
      <c r="X24" s="34"/>
      <c r="Y24" s="151" t="s">
        <v>13</v>
      </c>
      <c r="Z24" s="34"/>
    </row>
    <row r="25" spans="1:26" s="33" customFormat="1" ht="12.75" customHeight="1">
      <c r="A25" s="13">
        <v>17</v>
      </c>
      <c r="B25" s="105" t="s">
        <v>167</v>
      </c>
      <c r="C25" s="100" t="s">
        <v>57</v>
      </c>
      <c r="D25" s="146" t="s">
        <v>665</v>
      </c>
      <c r="E25" s="133" t="s">
        <v>53</v>
      </c>
      <c r="F25" s="28">
        <v>3968</v>
      </c>
      <c r="G25" s="118">
        <v>0</v>
      </c>
      <c r="H25" s="28">
        <f t="shared" si="0"/>
        <v>3968</v>
      </c>
      <c r="I25" s="42">
        <f>G25/F25*100</f>
        <v>0</v>
      </c>
      <c r="J25" s="32"/>
      <c r="K25" s="14"/>
      <c r="L25" s="37">
        <f t="shared" si="1"/>
        <v>0</v>
      </c>
      <c r="M25" s="32"/>
      <c r="N25" s="11"/>
      <c r="O25" s="12"/>
      <c r="P25" s="11"/>
      <c r="Q25" s="106">
        <f>IF(H25&gt;3760,1," ")</f>
        <v>1</v>
      </c>
      <c r="R25" s="141" t="str">
        <f>IF(L25&gt;5650,1," ")</f>
        <v> </v>
      </c>
      <c r="S25" s="106" t="str">
        <f>IF(M25&gt;88,1," ")</f>
        <v> </v>
      </c>
      <c r="T25" s="103" t="s">
        <v>44</v>
      </c>
      <c r="U25" s="102">
        <f t="shared" si="2"/>
        <v>1</v>
      </c>
      <c r="V25" s="34"/>
      <c r="W25" s="34"/>
      <c r="X25" s="34"/>
      <c r="Y25" s="34"/>
      <c r="Z25" s="34"/>
    </row>
    <row r="26" spans="1:26" s="33" customFormat="1" ht="12.75" customHeight="1">
      <c r="A26" s="13">
        <v>18</v>
      </c>
      <c r="B26" s="100" t="s">
        <v>164</v>
      </c>
      <c r="C26" s="100" t="s">
        <v>165</v>
      </c>
      <c r="D26" s="105" t="s">
        <v>166</v>
      </c>
      <c r="E26" s="100" t="s">
        <v>56</v>
      </c>
      <c r="F26" s="28">
        <v>4737</v>
      </c>
      <c r="G26" s="97">
        <v>7</v>
      </c>
      <c r="H26" s="28">
        <f t="shared" si="0"/>
        <v>4387</v>
      </c>
      <c r="I26" s="42">
        <f>G26/F26*100</f>
        <v>0.1477728520160439</v>
      </c>
      <c r="J26" s="32"/>
      <c r="K26" s="14"/>
      <c r="L26" s="37">
        <f t="shared" si="1"/>
        <v>0</v>
      </c>
      <c r="M26" s="32"/>
      <c r="N26" s="106"/>
      <c r="O26" s="12"/>
      <c r="P26" s="11"/>
      <c r="Q26" s="147">
        <v>1</v>
      </c>
      <c r="R26" s="141" t="str">
        <f>IF(L26&gt;5650,1," ")</f>
        <v> </v>
      </c>
      <c r="S26" s="106" t="str">
        <f>IF(M26&gt;88,1," ")</f>
        <v> </v>
      </c>
      <c r="T26" s="103" t="s">
        <v>44</v>
      </c>
      <c r="U26" s="102">
        <f t="shared" si="2"/>
        <v>1</v>
      </c>
      <c r="V26" s="34">
        <v>1</v>
      </c>
      <c r="W26" s="151" t="s">
        <v>12</v>
      </c>
      <c r="X26" s="34"/>
      <c r="Y26" s="34"/>
      <c r="Z26" s="34"/>
    </row>
    <row r="27" spans="1:26" s="33" customFormat="1" ht="12.75" customHeight="1">
      <c r="A27" s="13">
        <v>19</v>
      </c>
      <c r="B27" s="104" t="s">
        <v>77</v>
      </c>
      <c r="C27" s="100" t="s">
        <v>63</v>
      </c>
      <c r="D27" s="100" t="s">
        <v>669</v>
      </c>
      <c r="E27" s="133" t="s">
        <v>52</v>
      </c>
      <c r="F27" s="28"/>
      <c r="G27" s="97"/>
      <c r="H27" s="28">
        <f t="shared" si="0"/>
        <v>0</v>
      </c>
      <c r="I27" s="42"/>
      <c r="J27" s="29">
        <v>66</v>
      </c>
      <c r="K27" s="14">
        <v>3</v>
      </c>
      <c r="L27" s="37">
        <f t="shared" si="1"/>
        <v>5850</v>
      </c>
      <c r="M27" s="32"/>
      <c r="N27" s="106"/>
      <c r="O27" s="12"/>
      <c r="P27" s="38"/>
      <c r="Q27" s="106" t="str">
        <f>IF(H27&gt;3760,1," ")</f>
        <v> </v>
      </c>
      <c r="R27" s="149">
        <v>1</v>
      </c>
      <c r="S27" s="106" t="str">
        <f>IF(M27&gt;88,1," ")</f>
        <v> </v>
      </c>
      <c r="T27" s="103" t="s">
        <v>44</v>
      </c>
      <c r="U27" s="102">
        <f t="shared" si="2"/>
        <v>1</v>
      </c>
      <c r="V27" s="34">
        <v>1</v>
      </c>
      <c r="W27" s="34"/>
      <c r="X27" s="151" t="s">
        <v>107</v>
      </c>
      <c r="Y27" s="34"/>
      <c r="Z27" s="34"/>
    </row>
    <row r="28" spans="1:26" s="33" customFormat="1" ht="12.75" customHeight="1">
      <c r="A28" s="13">
        <v>20</v>
      </c>
      <c r="B28" s="104" t="s">
        <v>93</v>
      </c>
      <c r="C28" s="104" t="s">
        <v>94</v>
      </c>
      <c r="D28" s="104" t="s">
        <v>215</v>
      </c>
      <c r="E28" s="133" t="s">
        <v>52</v>
      </c>
      <c r="F28" s="28">
        <v>3995</v>
      </c>
      <c r="G28" s="97">
        <v>5</v>
      </c>
      <c r="H28" s="28">
        <f t="shared" si="0"/>
        <v>3745</v>
      </c>
      <c r="I28" s="42">
        <f>G28/F28*100</f>
        <v>0.1251564455569462</v>
      </c>
      <c r="J28" s="32"/>
      <c r="K28" s="14"/>
      <c r="L28" s="37">
        <f t="shared" si="1"/>
        <v>0</v>
      </c>
      <c r="M28" s="32"/>
      <c r="N28" s="11"/>
      <c r="O28" s="12"/>
      <c r="P28" s="11"/>
      <c r="Q28" s="147">
        <v>1</v>
      </c>
      <c r="R28" s="141" t="str">
        <f aca="true" t="shared" si="3" ref="R28:R34">IF(L28&gt;5650,1," ")</f>
        <v> </v>
      </c>
      <c r="S28" s="106" t="str">
        <f>IF(M28&gt;88,1," ")</f>
        <v> </v>
      </c>
      <c r="T28" s="103" t="s">
        <v>60</v>
      </c>
      <c r="U28" s="102">
        <f t="shared" si="2"/>
        <v>1</v>
      </c>
      <c r="V28" s="34">
        <v>1</v>
      </c>
      <c r="W28" s="151" t="s">
        <v>12</v>
      </c>
      <c r="X28" s="34"/>
      <c r="Y28" s="34"/>
      <c r="Z28" s="34"/>
    </row>
    <row r="29" spans="1:26" s="33" customFormat="1" ht="12.75" customHeight="1">
      <c r="A29" s="13">
        <v>21</v>
      </c>
      <c r="B29" s="105" t="s">
        <v>224</v>
      </c>
      <c r="C29" s="105" t="s">
        <v>51</v>
      </c>
      <c r="D29" s="104" t="s">
        <v>674</v>
      </c>
      <c r="E29" s="133" t="s">
        <v>52</v>
      </c>
      <c r="F29" s="28">
        <v>2663</v>
      </c>
      <c r="G29" s="118">
        <v>5</v>
      </c>
      <c r="H29" s="28">
        <f t="shared" si="0"/>
        <v>2413</v>
      </c>
      <c r="I29" s="42">
        <f>G29/F29*100</f>
        <v>0.1877581674802854</v>
      </c>
      <c r="J29" s="29"/>
      <c r="K29" s="14"/>
      <c r="L29" s="37">
        <f t="shared" si="1"/>
        <v>0</v>
      </c>
      <c r="M29" s="32">
        <v>67</v>
      </c>
      <c r="N29" s="11"/>
      <c r="O29" s="12"/>
      <c r="P29" s="11"/>
      <c r="Q29" s="106" t="str">
        <f>IF(H29&gt;3760,1," ")</f>
        <v> </v>
      </c>
      <c r="R29" s="141" t="str">
        <f t="shared" si="3"/>
        <v> </v>
      </c>
      <c r="S29" s="147">
        <v>1</v>
      </c>
      <c r="T29" s="103" t="s">
        <v>60</v>
      </c>
      <c r="U29" s="102">
        <f t="shared" si="2"/>
        <v>1</v>
      </c>
      <c r="V29" s="34">
        <v>1</v>
      </c>
      <c r="W29" s="34"/>
      <c r="X29" s="34"/>
      <c r="Y29" s="151" t="s">
        <v>13</v>
      </c>
      <c r="Z29" s="34"/>
    </row>
    <row r="30" spans="1:26" s="33" customFormat="1" ht="12.75" customHeight="1">
      <c r="A30" s="13">
        <v>22</v>
      </c>
      <c r="B30" s="104" t="s">
        <v>226</v>
      </c>
      <c r="C30" s="104" t="s">
        <v>55</v>
      </c>
      <c r="D30" s="100" t="s">
        <v>679</v>
      </c>
      <c r="E30" s="133" t="s">
        <v>53</v>
      </c>
      <c r="F30" s="28">
        <v>4627</v>
      </c>
      <c r="G30" s="123">
        <v>8</v>
      </c>
      <c r="H30" s="28">
        <f t="shared" si="0"/>
        <v>4227</v>
      </c>
      <c r="I30" s="42">
        <f>G30/F30*100</f>
        <v>0.17289820618111088</v>
      </c>
      <c r="J30" s="114"/>
      <c r="K30" s="14"/>
      <c r="L30" s="37">
        <f t="shared" si="1"/>
        <v>0</v>
      </c>
      <c r="M30" s="32"/>
      <c r="N30" s="147" t="s">
        <v>278</v>
      </c>
      <c r="O30" s="148">
        <v>30</v>
      </c>
      <c r="P30" s="11"/>
      <c r="Q30" s="106">
        <f>IF(H30&gt;3760,1," ")</f>
        <v>1</v>
      </c>
      <c r="R30" s="141" t="str">
        <f t="shared" si="3"/>
        <v> </v>
      </c>
      <c r="S30" s="106" t="str">
        <f>IF(M30&gt;88,1," ")</f>
        <v> </v>
      </c>
      <c r="T30" s="103" t="s">
        <v>279</v>
      </c>
      <c r="U30" s="102">
        <f t="shared" si="2"/>
        <v>1</v>
      </c>
      <c r="V30" s="34">
        <v>1</v>
      </c>
      <c r="W30" s="34"/>
      <c r="X30" s="34"/>
      <c r="Y30" s="34"/>
      <c r="Z30" s="151" t="s">
        <v>23</v>
      </c>
    </row>
    <row r="31" spans="1:26" s="33" customFormat="1" ht="12.75" customHeight="1">
      <c r="A31" s="13">
        <v>23</v>
      </c>
      <c r="B31" s="104" t="s">
        <v>264</v>
      </c>
      <c r="C31" s="100" t="s">
        <v>24</v>
      </c>
      <c r="D31" s="104" t="s">
        <v>265</v>
      </c>
      <c r="E31" s="133" t="s">
        <v>53</v>
      </c>
      <c r="F31" s="28"/>
      <c r="G31" s="97"/>
      <c r="H31" s="28">
        <f t="shared" si="0"/>
        <v>0</v>
      </c>
      <c r="I31" s="42"/>
      <c r="J31" s="29"/>
      <c r="K31" s="14"/>
      <c r="L31" s="37">
        <f t="shared" si="1"/>
        <v>0</v>
      </c>
      <c r="M31" s="32">
        <v>89</v>
      </c>
      <c r="N31" s="11"/>
      <c r="O31" s="12"/>
      <c r="P31" s="11"/>
      <c r="Q31" s="106" t="str">
        <f>IF(H31&gt;3760,1," ")</f>
        <v> </v>
      </c>
      <c r="R31" s="141" t="str">
        <f t="shared" si="3"/>
        <v> </v>
      </c>
      <c r="S31" s="106">
        <f>IF(M31&gt;88,1," ")</f>
        <v>1</v>
      </c>
      <c r="T31" s="103" t="s">
        <v>279</v>
      </c>
      <c r="U31" s="102">
        <f t="shared" si="2"/>
        <v>1</v>
      </c>
      <c r="V31" s="34"/>
      <c r="W31" s="34"/>
      <c r="X31" s="34"/>
      <c r="Y31" s="34"/>
      <c r="Z31" s="34"/>
    </row>
    <row r="32" spans="1:26" s="33" customFormat="1" ht="12.75" customHeight="1">
      <c r="A32" s="13">
        <v>24</v>
      </c>
      <c r="B32" s="108" t="s">
        <v>225</v>
      </c>
      <c r="C32" s="104" t="s">
        <v>70</v>
      </c>
      <c r="D32" s="117" t="s">
        <v>680</v>
      </c>
      <c r="E32" s="133" t="s">
        <v>53</v>
      </c>
      <c r="F32" s="28">
        <v>4637</v>
      </c>
      <c r="G32" s="118">
        <v>1</v>
      </c>
      <c r="H32" s="28">
        <f t="shared" si="0"/>
        <v>4587</v>
      </c>
      <c r="I32" s="42">
        <f>G32/F32*100</f>
        <v>0.021565667457407806</v>
      </c>
      <c r="J32" s="32"/>
      <c r="K32" s="14"/>
      <c r="L32" s="37">
        <f t="shared" si="1"/>
        <v>0</v>
      </c>
      <c r="M32" s="32"/>
      <c r="N32" s="11"/>
      <c r="O32" s="12"/>
      <c r="P32" s="11"/>
      <c r="Q32" s="147">
        <v>1</v>
      </c>
      <c r="R32" s="141" t="str">
        <f t="shared" si="3"/>
        <v> </v>
      </c>
      <c r="S32" s="106" t="str">
        <f>IF(M32&gt;88,1," ")</f>
        <v> </v>
      </c>
      <c r="T32" s="103" t="s">
        <v>279</v>
      </c>
      <c r="U32" s="102">
        <f t="shared" si="2"/>
        <v>1</v>
      </c>
      <c r="V32" s="34">
        <v>1</v>
      </c>
      <c r="W32" s="151" t="s">
        <v>12</v>
      </c>
      <c r="X32" s="34"/>
      <c r="Y32" s="34"/>
      <c r="Z32" s="34"/>
    </row>
    <row r="33" spans="1:26" s="33" customFormat="1" ht="12.75" customHeight="1">
      <c r="A33" s="13">
        <v>25</v>
      </c>
      <c r="B33" s="100" t="s">
        <v>229</v>
      </c>
      <c r="C33" s="100" t="s">
        <v>35</v>
      </c>
      <c r="D33" s="117" t="s">
        <v>680</v>
      </c>
      <c r="E33" s="133" t="s">
        <v>53</v>
      </c>
      <c r="F33" s="28">
        <v>4222</v>
      </c>
      <c r="G33" s="97">
        <v>7</v>
      </c>
      <c r="H33" s="28">
        <f t="shared" si="0"/>
        <v>3872</v>
      </c>
      <c r="I33" s="42">
        <f>G33/F33*100</f>
        <v>0.16579819990525818</v>
      </c>
      <c r="J33" s="32"/>
      <c r="K33" s="14"/>
      <c r="L33" s="37">
        <f t="shared" si="1"/>
        <v>0</v>
      </c>
      <c r="M33" s="32"/>
      <c r="N33" s="11"/>
      <c r="O33" s="12"/>
      <c r="P33" s="11"/>
      <c r="Q33" s="106">
        <f aca="true" t="shared" si="4" ref="Q33:Q38">IF(H33&gt;3760,1," ")</f>
        <v>1</v>
      </c>
      <c r="R33" s="141" t="str">
        <f t="shared" si="3"/>
        <v> </v>
      </c>
      <c r="S33" s="106" t="str">
        <f>IF(M33&gt;88,1," ")</f>
        <v> </v>
      </c>
      <c r="T33" s="103" t="s">
        <v>279</v>
      </c>
      <c r="U33" s="102">
        <f t="shared" si="2"/>
        <v>1</v>
      </c>
      <c r="V33" s="34"/>
      <c r="W33" s="34"/>
      <c r="X33" s="34"/>
      <c r="Y33" s="34"/>
      <c r="Z33" s="34"/>
    </row>
    <row r="34" spans="1:26" s="33" customFormat="1" ht="12.75" customHeight="1">
      <c r="A34" s="13">
        <v>26</v>
      </c>
      <c r="B34" s="104" t="s">
        <v>263</v>
      </c>
      <c r="C34" s="104" t="s">
        <v>55</v>
      </c>
      <c r="D34" s="108" t="s">
        <v>683</v>
      </c>
      <c r="E34" s="100" t="s">
        <v>54</v>
      </c>
      <c r="F34" s="28"/>
      <c r="G34" s="97"/>
      <c r="H34" s="28">
        <f t="shared" si="0"/>
        <v>0</v>
      </c>
      <c r="I34" s="42"/>
      <c r="J34" s="32"/>
      <c r="K34" s="14"/>
      <c r="L34" s="37">
        <f t="shared" si="1"/>
        <v>0</v>
      </c>
      <c r="M34" s="32">
        <v>103</v>
      </c>
      <c r="N34" s="11"/>
      <c r="O34" s="12"/>
      <c r="P34" s="11"/>
      <c r="Q34" s="106" t="str">
        <f t="shared" si="4"/>
        <v> </v>
      </c>
      <c r="R34" s="141" t="str">
        <f t="shared" si="3"/>
        <v> </v>
      </c>
      <c r="S34" s="147">
        <v>1</v>
      </c>
      <c r="T34" s="103" t="s">
        <v>279</v>
      </c>
      <c r="U34" s="102">
        <f t="shared" si="2"/>
        <v>1</v>
      </c>
      <c r="V34" s="34">
        <v>1</v>
      </c>
      <c r="W34" s="34"/>
      <c r="X34" s="34"/>
      <c r="Y34" s="151" t="s">
        <v>13</v>
      </c>
      <c r="Z34" s="34"/>
    </row>
    <row r="35" spans="1:26" s="33" customFormat="1" ht="12.75" customHeight="1">
      <c r="A35" s="13">
        <v>27</v>
      </c>
      <c r="B35" s="115" t="s">
        <v>248</v>
      </c>
      <c r="C35" s="100" t="s">
        <v>33</v>
      </c>
      <c r="D35" s="146" t="s">
        <v>682</v>
      </c>
      <c r="E35" s="133" t="s">
        <v>52</v>
      </c>
      <c r="F35" s="28">
        <v>2629</v>
      </c>
      <c r="G35" s="122">
        <v>3</v>
      </c>
      <c r="H35" s="28">
        <f t="shared" si="0"/>
        <v>2479</v>
      </c>
      <c r="I35" s="42">
        <f aca="true" t="shared" si="5" ref="I35:I41">G35/F35*100</f>
        <v>0.11411182959300115</v>
      </c>
      <c r="J35" s="32">
        <v>64</v>
      </c>
      <c r="K35" s="14">
        <v>2</v>
      </c>
      <c r="L35" s="37">
        <f t="shared" si="1"/>
        <v>5900</v>
      </c>
      <c r="M35" s="32"/>
      <c r="N35" s="11"/>
      <c r="O35" s="12"/>
      <c r="P35" s="11"/>
      <c r="Q35" s="106" t="str">
        <f t="shared" si="4"/>
        <v> </v>
      </c>
      <c r="R35" s="149">
        <v>1</v>
      </c>
      <c r="S35" s="106" t="str">
        <f>IF(M35&gt;88,1," ")</f>
        <v> </v>
      </c>
      <c r="T35" s="103" t="s">
        <v>279</v>
      </c>
      <c r="U35" s="102">
        <f t="shared" si="2"/>
        <v>1</v>
      </c>
      <c r="V35" s="34">
        <v>1</v>
      </c>
      <c r="W35" s="151"/>
      <c r="X35" s="151" t="s">
        <v>107</v>
      </c>
      <c r="Y35" s="34"/>
      <c r="Z35" s="34"/>
    </row>
    <row r="36" spans="1:26" s="33" customFormat="1" ht="12.75" customHeight="1">
      <c r="A36" s="13">
        <v>28</v>
      </c>
      <c r="B36" s="115" t="s">
        <v>227</v>
      </c>
      <c r="C36" s="100" t="s">
        <v>228</v>
      </c>
      <c r="D36" s="105" t="s">
        <v>685</v>
      </c>
      <c r="E36" s="100" t="s">
        <v>54</v>
      </c>
      <c r="F36" s="28">
        <v>4438</v>
      </c>
      <c r="G36" s="122">
        <v>11</v>
      </c>
      <c r="H36" s="28">
        <f t="shared" si="0"/>
        <v>3888</v>
      </c>
      <c r="I36" s="42">
        <f t="shared" si="5"/>
        <v>0.24785939612438035</v>
      </c>
      <c r="J36" s="32"/>
      <c r="K36" s="14"/>
      <c r="L36" s="37">
        <f t="shared" si="1"/>
        <v>0</v>
      </c>
      <c r="M36" s="32"/>
      <c r="N36" s="106"/>
      <c r="O36" s="12"/>
      <c r="P36" s="11"/>
      <c r="Q36" s="106">
        <f t="shared" si="4"/>
        <v>1</v>
      </c>
      <c r="R36" s="141" t="str">
        <f>IF(L36&gt;5650,1," ")</f>
        <v> </v>
      </c>
      <c r="S36" s="106" t="str">
        <f>IF(M36&gt;88,1," ")</f>
        <v> </v>
      </c>
      <c r="T36" s="103" t="s">
        <v>279</v>
      </c>
      <c r="U36" s="102">
        <f t="shared" si="2"/>
        <v>1</v>
      </c>
      <c r="V36" s="34"/>
      <c r="W36" s="34"/>
      <c r="X36" s="34"/>
      <c r="Y36" s="34"/>
      <c r="Z36" s="34"/>
    </row>
    <row r="37" spans="1:26" s="33" customFormat="1" ht="12.75" customHeight="1">
      <c r="A37" s="13">
        <v>29</v>
      </c>
      <c r="B37" s="105" t="s">
        <v>284</v>
      </c>
      <c r="C37" s="105" t="s">
        <v>285</v>
      </c>
      <c r="D37" s="104" t="s">
        <v>688</v>
      </c>
      <c r="E37" s="133" t="s">
        <v>53</v>
      </c>
      <c r="F37" s="28">
        <v>4016</v>
      </c>
      <c r="G37" s="14">
        <v>2</v>
      </c>
      <c r="H37" s="28">
        <f t="shared" si="0"/>
        <v>3916</v>
      </c>
      <c r="I37" s="42">
        <f t="shared" si="5"/>
        <v>0.049800796812749</v>
      </c>
      <c r="J37" s="105">
        <v>174</v>
      </c>
      <c r="K37" s="105">
        <v>10</v>
      </c>
      <c r="L37" s="37">
        <f t="shared" si="1"/>
        <v>14900</v>
      </c>
      <c r="M37" s="32">
        <v>99</v>
      </c>
      <c r="N37" s="106" t="s">
        <v>317</v>
      </c>
      <c r="O37" s="12">
        <v>4</v>
      </c>
      <c r="P37" s="11"/>
      <c r="Q37" s="106">
        <f t="shared" si="4"/>
        <v>1</v>
      </c>
      <c r="R37" s="141">
        <f>IF(L37&gt;5650,1," ")</f>
        <v>1</v>
      </c>
      <c r="S37" s="106">
        <f>IF(M37&gt;88,1," ")</f>
        <v>1</v>
      </c>
      <c r="T37" s="103" t="s">
        <v>318</v>
      </c>
      <c r="U37" s="102">
        <f t="shared" si="2"/>
        <v>1</v>
      </c>
      <c r="V37" s="34"/>
      <c r="W37" s="34"/>
      <c r="X37" s="34"/>
      <c r="Y37" s="34"/>
      <c r="Z37" s="34"/>
    </row>
    <row r="38" spans="1:26" s="33" customFormat="1" ht="12.75" customHeight="1">
      <c r="A38" s="13">
        <v>30</v>
      </c>
      <c r="B38" s="38" t="s">
        <v>286</v>
      </c>
      <c r="C38" s="38" t="s">
        <v>287</v>
      </c>
      <c r="D38" s="105" t="s">
        <v>689</v>
      </c>
      <c r="E38" s="133" t="s">
        <v>52</v>
      </c>
      <c r="F38" s="28">
        <v>4047</v>
      </c>
      <c r="G38" s="97">
        <v>4</v>
      </c>
      <c r="H38" s="28">
        <f t="shared" si="0"/>
        <v>3847</v>
      </c>
      <c r="I38" s="42">
        <f t="shared" si="5"/>
        <v>0.09883864591055103</v>
      </c>
      <c r="J38" s="32"/>
      <c r="K38" s="14"/>
      <c r="L38" s="37">
        <f t="shared" si="1"/>
        <v>0</v>
      </c>
      <c r="M38" s="32"/>
      <c r="N38" s="11"/>
      <c r="O38" s="12"/>
      <c r="P38" s="11"/>
      <c r="Q38" s="106">
        <f t="shared" si="4"/>
        <v>1</v>
      </c>
      <c r="R38" s="141" t="str">
        <f>IF(L38&gt;5650,1," ")</f>
        <v> </v>
      </c>
      <c r="S38" s="106" t="str">
        <f>IF(M38&gt;88,1," ")</f>
        <v> </v>
      </c>
      <c r="T38" s="103" t="s">
        <v>318</v>
      </c>
      <c r="U38" s="102">
        <f t="shared" si="2"/>
        <v>1</v>
      </c>
      <c r="V38" s="34"/>
      <c r="W38" s="34"/>
      <c r="X38" s="34"/>
      <c r="Y38" s="34"/>
      <c r="Z38" s="34"/>
    </row>
    <row r="39" spans="1:26" s="33" customFormat="1" ht="12.75" customHeight="1">
      <c r="A39" s="13">
        <v>31</v>
      </c>
      <c r="B39" s="115" t="s">
        <v>281</v>
      </c>
      <c r="C39" s="100" t="s">
        <v>118</v>
      </c>
      <c r="D39" s="100" t="s">
        <v>692</v>
      </c>
      <c r="E39" s="133" t="s">
        <v>53</v>
      </c>
      <c r="F39" s="28">
        <v>4983</v>
      </c>
      <c r="G39" s="122">
        <v>6</v>
      </c>
      <c r="H39" s="28">
        <f t="shared" si="0"/>
        <v>4683</v>
      </c>
      <c r="I39" s="42">
        <f t="shared" si="5"/>
        <v>0.12040939193257075</v>
      </c>
      <c r="J39" s="32">
        <v>200</v>
      </c>
      <c r="K39" s="14">
        <v>0</v>
      </c>
      <c r="L39" s="37">
        <f t="shared" si="1"/>
        <v>20000</v>
      </c>
      <c r="M39" s="32">
        <v>112</v>
      </c>
      <c r="N39" s="147" t="s">
        <v>278</v>
      </c>
      <c r="O39" s="148">
        <v>9</v>
      </c>
      <c r="P39" s="147"/>
      <c r="Q39" s="147">
        <v>1</v>
      </c>
      <c r="R39" s="149">
        <v>1</v>
      </c>
      <c r="S39" s="147">
        <v>1</v>
      </c>
      <c r="T39" s="103" t="s">
        <v>318</v>
      </c>
      <c r="U39" s="102">
        <f t="shared" si="2"/>
        <v>1</v>
      </c>
      <c r="V39" s="34">
        <v>1</v>
      </c>
      <c r="W39" s="151" t="s">
        <v>12</v>
      </c>
      <c r="X39" s="151" t="s">
        <v>107</v>
      </c>
      <c r="Y39" s="151" t="s">
        <v>13</v>
      </c>
      <c r="Z39" s="151" t="s">
        <v>23</v>
      </c>
    </row>
    <row r="40" spans="1:26" s="33" customFormat="1" ht="12.75" customHeight="1">
      <c r="A40" s="13">
        <v>32</v>
      </c>
      <c r="B40" s="105" t="s">
        <v>282</v>
      </c>
      <c r="C40" s="105" t="s">
        <v>68</v>
      </c>
      <c r="D40" s="108" t="s">
        <v>283</v>
      </c>
      <c r="E40" s="133" t="s">
        <v>53</v>
      </c>
      <c r="F40" s="28">
        <v>4260</v>
      </c>
      <c r="G40" s="118">
        <v>4</v>
      </c>
      <c r="H40" s="28">
        <f t="shared" si="0"/>
        <v>4060</v>
      </c>
      <c r="I40" s="42">
        <f t="shared" si="5"/>
        <v>0.09389671361502347</v>
      </c>
      <c r="J40" s="32"/>
      <c r="K40" s="14"/>
      <c r="L40" s="37">
        <f t="shared" si="1"/>
        <v>0</v>
      </c>
      <c r="M40" s="32"/>
      <c r="N40" s="11"/>
      <c r="O40" s="12"/>
      <c r="P40" s="11"/>
      <c r="Q40" s="106">
        <f>IF(H40&gt;3760,1," ")</f>
        <v>1</v>
      </c>
      <c r="R40" s="141" t="str">
        <f>IF(L40&gt;5650,1," ")</f>
        <v> </v>
      </c>
      <c r="S40" s="106" t="str">
        <f>IF(M40&gt;88,1," ")</f>
        <v> </v>
      </c>
      <c r="T40" s="103" t="s">
        <v>318</v>
      </c>
      <c r="U40" s="102">
        <f t="shared" si="2"/>
        <v>1</v>
      </c>
      <c r="V40" s="34"/>
      <c r="W40" s="34"/>
      <c r="X40" s="34"/>
      <c r="Y40" s="34"/>
      <c r="Z40" s="34"/>
    </row>
    <row r="41" spans="1:26" s="33" customFormat="1" ht="12.75" customHeight="1">
      <c r="A41" s="13">
        <v>33</v>
      </c>
      <c r="B41" s="104" t="s">
        <v>319</v>
      </c>
      <c r="C41" s="100" t="s">
        <v>320</v>
      </c>
      <c r="D41" s="105" t="s">
        <v>321</v>
      </c>
      <c r="E41" s="133" t="s">
        <v>53</v>
      </c>
      <c r="F41" s="28">
        <v>3979</v>
      </c>
      <c r="G41" s="97">
        <v>4</v>
      </c>
      <c r="H41" s="28">
        <f t="shared" si="0"/>
        <v>3779</v>
      </c>
      <c r="I41" s="42">
        <f t="shared" si="5"/>
        <v>0.10052777079668257</v>
      </c>
      <c r="J41" s="32"/>
      <c r="K41" s="14"/>
      <c r="L41" s="37">
        <f t="shared" si="1"/>
        <v>0</v>
      </c>
      <c r="M41" s="32"/>
      <c r="N41" s="11"/>
      <c r="O41" s="12"/>
      <c r="P41" s="11"/>
      <c r="Q41" s="147">
        <v>1</v>
      </c>
      <c r="R41" s="141" t="str">
        <f>IF(L41&gt;5650,1," ")</f>
        <v> </v>
      </c>
      <c r="S41" s="106" t="str">
        <f>IF(M41&gt;88,1," ")</f>
        <v> </v>
      </c>
      <c r="T41" s="103" t="s">
        <v>367</v>
      </c>
      <c r="U41" s="102">
        <f t="shared" si="2"/>
        <v>1</v>
      </c>
      <c r="V41" s="34">
        <v>1</v>
      </c>
      <c r="W41" s="151" t="s">
        <v>12</v>
      </c>
      <c r="X41" s="34"/>
      <c r="Y41" s="34"/>
      <c r="Z41" s="34"/>
    </row>
    <row r="42" spans="1:26" s="33" customFormat="1" ht="12.75" customHeight="1">
      <c r="A42" s="13">
        <v>34</v>
      </c>
      <c r="B42" s="108" t="s">
        <v>357</v>
      </c>
      <c r="C42" s="104" t="s">
        <v>316</v>
      </c>
      <c r="D42" s="115" t="s">
        <v>358</v>
      </c>
      <c r="E42" s="100" t="s">
        <v>54</v>
      </c>
      <c r="F42" s="28"/>
      <c r="G42" s="118"/>
      <c r="H42" s="28">
        <f t="shared" si="0"/>
        <v>0</v>
      </c>
      <c r="I42" s="42"/>
      <c r="J42" s="32">
        <v>60</v>
      </c>
      <c r="K42" s="14">
        <v>2</v>
      </c>
      <c r="L42" s="37">
        <f t="shared" si="1"/>
        <v>5500</v>
      </c>
      <c r="M42" s="32"/>
      <c r="N42" s="11"/>
      <c r="O42" s="12"/>
      <c r="P42" s="11"/>
      <c r="Q42" s="106" t="str">
        <f>IF(H42&gt;3760,1," ")</f>
        <v> </v>
      </c>
      <c r="R42" s="149">
        <v>1</v>
      </c>
      <c r="S42" s="106" t="str">
        <f>IF(M42&gt;88,1," ")</f>
        <v> </v>
      </c>
      <c r="T42" s="103" t="s">
        <v>367</v>
      </c>
      <c r="U42" s="102">
        <f t="shared" si="2"/>
        <v>1</v>
      </c>
      <c r="V42" s="34">
        <v>1</v>
      </c>
      <c r="W42" s="34"/>
      <c r="X42" s="151" t="s">
        <v>107</v>
      </c>
      <c r="Y42" s="34"/>
      <c r="Z42" s="34"/>
    </row>
    <row r="43" spans="1:26" s="33" customFormat="1" ht="12.75" customHeight="1">
      <c r="A43" s="13">
        <v>35</v>
      </c>
      <c r="B43" s="100" t="s">
        <v>396</v>
      </c>
      <c r="C43" s="100" t="s">
        <v>48</v>
      </c>
      <c r="D43" s="146" t="s">
        <v>736</v>
      </c>
      <c r="E43" s="100" t="s">
        <v>53</v>
      </c>
      <c r="F43" s="28"/>
      <c r="G43" s="97"/>
      <c r="H43" s="28">
        <f t="shared" si="0"/>
        <v>0</v>
      </c>
      <c r="I43" s="42"/>
      <c r="J43" s="32"/>
      <c r="K43" s="14"/>
      <c r="L43" s="37">
        <f t="shared" si="1"/>
        <v>0</v>
      </c>
      <c r="M43" s="32">
        <v>100</v>
      </c>
      <c r="N43" s="11"/>
      <c r="O43" s="12"/>
      <c r="P43" s="39"/>
      <c r="Q43" s="106" t="str">
        <f>IF(H43&gt;3760,1," ")</f>
        <v> </v>
      </c>
      <c r="R43" s="141" t="str">
        <f>IF(L43&gt;5650,1," ")</f>
        <v> </v>
      </c>
      <c r="S43" s="147">
        <v>1</v>
      </c>
      <c r="T43" s="103" t="s">
        <v>402</v>
      </c>
      <c r="U43" s="102">
        <f t="shared" si="2"/>
        <v>1</v>
      </c>
      <c r="V43" s="34">
        <v>1</v>
      </c>
      <c r="W43" s="34"/>
      <c r="X43" s="34"/>
      <c r="Y43" s="151" t="s">
        <v>13</v>
      </c>
      <c r="Z43" s="34"/>
    </row>
    <row r="44" spans="1:26" s="33" customFormat="1" ht="12.75" customHeight="1">
      <c r="A44" s="13">
        <v>36</v>
      </c>
      <c r="B44" s="105" t="s">
        <v>397</v>
      </c>
      <c r="C44" s="100" t="s">
        <v>398</v>
      </c>
      <c r="D44" s="146" t="s">
        <v>736</v>
      </c>
      <c r="E44" s="100" t="s">
        <v>53</v>
      </c>
      <c r="F44" s="28"/>
      <c r="G44" s="118"/>
      <c r="H44" s="28">
        <f t="shared" si="0"/>
        <v>0</v>
      </c>
      <c r="I44" s="42"/>
      <c r="J44" s="32"/>
      <c r="K44" s="14"/>
      <c r="L44" s="37">
        <f t="shared" si="1"/>
        <v>0</v>
      </c>
      <c r="M44" s="32">
        <v>98</v>
      </c>
      <c r="N44" s="11"/>
      <c r="O44" s="12"/>
      <c r="P44" s="11"/>
      <c r="Q44" s="106" t="str">
        <f>IF(H44&gt;3760,1," ")</f>
        <v> </v>
      </c>
      <c r="R44" s="141" t="str">
        <f>IF(L44&gt;5650,1," ")</f>
        <v> </v>
      </c>
      <c r="S44" s="106">
        <f aca="true" t="shared" si="6" ref="S44:S49">IF(M44&gt;88,1," ")</f>
        <v>1</v>
      </c>
      <c r="T44" s="103" t="s">
        <v>402</v>
      </c>
      <c r="U44" s="102">
        <f t="shared" si="2"/>
        <v>1</v>
      </c>
      <c r="V44" s="34"/>
      <c r="W44" s="34"/>
      <c r="X44" s="34"/>
      <c r="Y44" s="34"/>
      <c r="Z44" s="34"/>
    </row>
    <row r="45" spans="1:26" s="33" customFormat="1" ht="12.75" customHeight="1">
      <c r="A45" s="13">
        <v>37</v>
      </c>
      <c r="B45" s="111" t="s">
        <v>389</v>
      </c>
      <c r="C45" s="111" t="s">
        <v>80</v>
      </c>
      <c r="D45" s="100" t="s">
        <v>697</v>
      </c>
      <c r="E45" s="133" t="s">
        <v>53</v>
      </c>
      <c r="F45" s="28"/>
      <c r="G45" s="97"/>
      <c r="H45" s="28">
        <f t="shared" si="0"/>
        <v>0</v>
      </c>
      <c r="I45" s="42"/>
      <c r="J45" s="32">
        <v>78</v>
      </c>
      <c r="K45" s="14">
        <v>8</v>
      </c>
      <c r="L45" s="37">
        <f t="shared" si="1"/>
        <v>5800</v>
      </c>
      <c r="M45" s="32"/>
      <c r="N45" s="11"/>
      <c r="O45" s="12"/>
      <c r="P45" s="11"/>
      <c r="Q45" s="106" t="str">
        <f>IF(H45&gt;3760,1," ")</f>
        <v> </v>
      </c>
      <c r="R45" s="149">
        <v>1</v>
      </c>
      <c r="S45" s="106" t="str">
        <f t="shared" si="6"/>
        <v> </v>
      </c>
      <c r="T45" s="103" t="s">
        <v>402</v>
      </c>
      <c r="U45" s="102">
        <f t="shared" si="2"/>
        <v>1</v>
      </c>
      <c r="V45" s="34">
        <v>1</v>
      </c>
      <c r="W45" s="34"/>
      <c r="X45" s="151" t="s">
        <v>107</v>
      </c>
      <c r="Y45" s="34"/>
      <c r="Z45" s="34"/>
    </row>
    <row r="46" spans="1:26" s="40" customFormat="1" ht="12.75" customHeight="1">
      <c r="A46" s="13">
        <v>38</v>
      </c>
      <c r="B46" s="87" t="s">
        <v>368</v>
      </c>
      <c r="C46" s="87" t="s">
        <v>69</v>
      </c>
      <c r="D46" s="108" t="s">
        <v>700</v>
      </c>
      <c r="E46" s="133" t="s">
        <v>53</v>
      </c>
      <c r="F46" s="28">
        <v>4030</v>
      </c>
      <c r="G46" s="14">
        <v>3</v>
      </c>
      <c r="H46" s="28">
        <f t="shared" si="0"/>
        <v>3880</v>
      </c>
      <c r="I46" s="42">
        <f>G46/F46*100</f>
        <v>0.07444168734491315</v>
      </c>
      <c r="J46" s="32">
        <v>58</v>
      </c>
      <c r="K46" s="14">
        <v>3</v>
      </c>
      <c r="L46" s="37">
        <f t="shared" si="1"/>
        <v>5050</v>
      </c>
      <c r="M46" s="32"/>
      <c r="N46" s="11"/>
      <c r="O46" s="12"/>
      <c r="P46" s="11"/>
      <c r="Q46" s="147">
        <v>1</v>
      </c>
      <c r="R46" s="141" t="str">
        <f>IF(L46&gt;5650,1," ")</f>
        <v> </v>
      </c>
      <c r="S46" s="106" t="str">
        <f t="shared" si="6"/>
        <v> </v>
      </c>
      <c r="T46" s="103" t="s">
        <v>402</v>
      </c>
      <c r="U46" s="102">
        <f t="shared" si="2"/>
        <v>1</v>
      </c>
      <c r="V46" s="36">
        <v>1</v>
      </c>
      <c r="W46" s="151" t="s">
        <v>12</v>
      </c>
      <c r="X46" s="34"/>
      <c r="Y46" s="34"/>
      <c r="Z46" s="34"/>
    </row>
    <row r="47" spans="1:26" s="33" customFormat="1" ht="12.75" customHeight="1">
      <c r="A47" s="13">
        <v>39</v>
      </c>
      <c r="B47" s="104" t="s">
        <v>409</v>
      </c>
      <c r="C47" s="104" t="s">
        <v>285</v>
      </c>
      <c r="D47" s="108" t="s">
        <v>705</v>
      </c>
      <c r="E47" s="100" t="s">
        <v>53</v>
      </c>
      <c r="F47" s="28">
        <v>3770</v>
      </c>
      <c r="G47" s="14">
        <v>0</v>
      </c>
      <c r="H47" s="28">
        <f t="shared" si="0"/>
        <v>3770</v>
      </c>
      <c r="I47" s="42">
        <f>G47/F47*100</f>
        <v>0</v>
      </c>
      <c r="J47" s="32"/>
      <c r="K47" s="14"/>
      <c r="L47" s="37">
        <f t="shared" si="1"/>
        <v>0</v>
      </c>
      <c r="M47" s="32"/>
      <c r="N47" s="11"/>
      <c r="O47" s="12"/>
      <c r="P47" s="11"/>
      <c r="Q47" s="106">
        <f aca="true" t="shared" si="7" ref="Q47:Q52">IF(H47&gt;3760,1," ")</f>
        <v>1</v>
      </c>
      <c r="R47" s="141" t="str">
        <f>IF(L47&gt;5650,1," ")</f>
        <v> </v>
      </c>
      <c r="S47" s="106" t="str">
        <f t="shared" si="6"/>
        <v> </v>
      </c>
      <c r="T47" s="103" t="s">
        <v>525</v>
      </c>
      <c r="U47" s="102">
        <f t="shared" si="2"/>
        <v>1</v>
      </c>
      <c r="V47" s="36"/>
      <c r="W47" s="34"/>
      <c r="X47" s="34"/>
      <c r="Y47" s="34"/>
      <c r="Z47" s="34"/>
    </row>
    <row r="48" spans="1:26" s="33" customFormat="1" ht="12.75" customHeight="1">
      <c r="A48" s="13">
        <v>40</v>
      </c>
      <c r="B48" s="104" t="s">
        <v>408</v>
      </c>
      <c r="C48" s="116" t="s">
        <v>407</v>
      </c>
      <c r="D48" s="108" t="s">
        <v>705</v>
      </c>
      <c r="E48" s="104" t="s">
        <v>54</v>
      </c>
      <c r="F48" s="28">
        <v>4104</v>
      </c>
      <c r="G48" s="97">
        <v>6</v>
      </c>
      <c r="H48" s="28">
        <f t="shared" si="0"/>
        <v>3804</v>
      </c>
      <c r="I48" s="42">
        <f>G48/F48*100</f>
        <v>0.14619883040935672</v>
      </c>
      <c r="J48" s="32"/>
      <c r="K48" s="14"/>
      <c r="L48" s="37">
        <f t="shared" si="1"/>
        <v>0</v>
      </c>
      <c r="M48" s="29"/>
      <c r="N48" s="11"/>
      <c r="O48" s="12"/>
      <c r="P48" s="11"/>
      <c r="Q48" s="106">
        <f t="shared" si="7"/>
        <v>1</v>
      </c>
      <c r="R48" s="141" t="str">
        <f>IF(L48&gt;5650,1," ")</f>
        <v> </v>
      </c>
      <c r="S48" s="106" t="str">
        <f t="shared" si="6"/>
        <v> </v>
      </c>
      <c r="T48" s="103" t="s">
        <v>525</v>
      </c>
      <c r="U48" s="102">
        <f t="shared" si="2"/>
        <v>1</v>
      </c>
      <c r="V48" s="34"/>
      <c r="W48" s="34"/>
      <c r="X48" s="34"/>
      <c r="Y48" s="34"/>
      <c r="Z48" s="34"/>
    </row>
    <row r="49" spans="1:26" s="33" customFormat="1" ht="12.75" customHeight="1">
      <c r="A49" s="13">
        <v>41</v>
      </c>
      <c r="B49" s="87" t="s">
        <v>445</v>
      </c>
      <c r="C49" s="87" t="s">
        <v>261</v>
      </c>
      <c r="D49" s="100" t="s">
        <v>706</v>
      </c>
      <c r="E49" s="100" t="s">
        <v>52</v>
      </c>
      <c r="F49" s="28"/>
      <c r="G49" s="97"/>
      <c r="H49" s="28">
        <f t="shared" si="0"/>
        <v>0</v>
      </c>
      <c r="I49" s="42"/>
      <c r="J49" s="29">
        <v>51</v>
      </c>
      <c r="K49" s="14">
        <v>4</v>
      </c>
      <c r="L49" s="37">
        <f t="shared" si="1"/>
        <v>4100</v>
      </c>
      <c r="M49" s="32">
        <v>101</v>
      </c>
      <c r="N49" s="11"/>
      <c r="O49" s="12"/>
      <c r="P49" s="11"/>
      <c r="Q49" s="106" t="str">
        <f t="shared" si="7"/>
        <v> </v>
      </c>
      <c r="R49" s="141" t="str">
        <f>IF(L49&gt;5650,1," ")</f>
        <v> </v>
      </c>
      <c r="S49" s="106">
        <f t="shared" si="6"/>
        <v>1</v>
      </c>
      <c r="T49" s="103" t="s">
        <v>525</v>
      </c>
      <c r="U49" s="102">
        <f t="shared" si="2"/>
        <v>1</v>
      </c>
      <c r="V49" s="34"/>
      <c r="W49" s="34"/>
      <c r="X49" s="34"/>
      <c r="Y49" s="34"/>
      <c r="Z49" s="34"/>
    </row>
    <row r="50" spans="1:26" s="33" customFormat="1" ht="12.75" customHeight="1">
      <c r="A50" s="13">
        <v>42</v>
      </c>
      <c r="B50" s="108" t="s">
        <v>444</v>
      </c>
      <c r="C50" s="104" t="s">
        <v>45</v>
      </c>
      <c r="D50" s="100" t="s">
        <v>706</v>
      </c>
      <c r="E50" s="100" t="s">
        <v>53</v>
      </c>
      <c r="F50" s="28"/>
      <c r="G50" s="118"/>
      <c r="H50" s="28">
        <f t="shared" si="0"/>
        <v>0</v>
      </c>
      <c r="I50" s="42"/>
      <c r="J50" s="32">
        <v>74</v>
      </c>
      <c r="K50" s="14">
        <v>4</v>
      </c>
      <c r="L50" s="37">
        <f t="shared" si="1"/>
        <v>6400</v>
      </c>
      <c r="M50" s="32">
        <v>133</v>
      </c>
      <c r="N50" s="106"/>
      <c r="O50" s="12"/>
      <c r="P50" s="11"/>
      <c r="Q50" s="106" t="str">
        <f t="shared" si="7"/>
        <v> </v>
      </c>
      <c r="R50" s="141">
        <f>IF(L50&gt;5650,1," ")</f>
        <v>1</v>
      </c>
      <c r="S50" s="147">
        <v>1</v>
      </c>
      <c r="T50" s="103" t="s">
        <v>525</v>
      </c>
      <c r="U50" s="102">
        <f t="shared" si="2"/>
        <v>1</v>
      </c>
      <c r="V50" s="34">
        <v>1</v>
      </c>
      <c r="W50" s="34"/>
      <c r="X50" s="34"/>
      <c r="Y50" s="151" t="s">
        <v>13</v>
      </c>
      <c r="Z50" s="34"/>
    </row>
    <row r="51" spans="1:26" s="33" customFormat="1" ht="12.75" customHeight="1">
      <c r="A51" s="13">
        <v>43</v>
      </c>
      <c r="B51" s="104" t="s">
        <v>442</v>
      </c>
      <c r="C51" s="116" t="s">
        <v>246</v>
      </c>
      <c r="D51" s="100" t="s">
        <v>706</v>
      </c>
      <c r="E51" s="100" t="s">
        <v>52</v>
      </c>
      <c r="F51" s="28"/>
      <c r="G51" s="14"/>
      <c r="H51" s="28">
        <f t="shared" si="0"/>
        <v>0</v>
      </c>
      <c r="I51" s="42"/>
      <c r="J51" s="32">
        <v>105</v>
      </c>
      <c r="K51" s="14">
        <v>6</v>
      </c>
      <c r="L51" s="37">
        <f t="shared" si="1"/>
        <v>9000</v>
      </c>
      <c r="M51" s="32">
        <v>98</v>
      </c>
      <c r="N51" s="11"/>
      <c r="O51" s="12"/>
      <c r="P51" s="11"/>
      <c r="Q51" s="106" t="str">
        <f t="shared" si="7"/>
        <v> </v>
      </c>
      <c r="R51" s="149">
        <v>1</v>
      </c>
      <c r="S51" s="106">
        <f aca="true" t="shared" si="8" ref="S51:S56">IF(M51&gt;88,1," ")</f>
        <v>1</v>
      </c>
      <c r="T51" s="103" t="s">
        <v>525</v>
      </c>
      <c r="U51" s="102">
        <f t="shared" si="2"/>
        <v>1</v>
      </c>
      <c r="V51" s="34">
        <v>1</v>
      </c>
      <c r="W51" s="34"/>
      <c r="X51" s="151" t="s">
        <v>107</v>
      </c>
      <c r="Y51" s="34"/>
      <c r="Z51" s="34"/>
    </row>
    <row r="52" spans="1:26" s="33" customFormat="1" ht="12.75" customHeight="1">
      <c r="A52" s="13">
        <v>44</v>
      </c>
      <c r="B52" s="100" t="s">
        <v>448</v>
      </c>
      <c r="C52" s="100" t="s">
        <v>33</v>
      </c>
      <c r="D52" s="100" t="s">
        <v>706</v>
      </c>
      <c r="E52" s="104" t="s">
        <v>52</v>
      </c>
      <c r="F52" s="28"/>
      <c r="G52" s="97"/>
      <c r="H52" s="28">
        <f t="shared" si="0"/>
        <v>0</v>
      </c>
      <c r="I52" s="42"/>
      <c r="J52" s="32">
        <v>47</v>
      </c>
      <c r="K52" s="14">
        <v>6</v>
      </c>
      <c r="L52" s="37">
        <f t="shared" si="1"/>
        <v>3200</v>
      </c>
      <c r="M52" s="32">
        <v>96</v>
      </c>
      <c r="N52" s="11"/>
      <c r="O52" s="12"/>
      <c r="P52" s="11"/>
      <c r="Q52" s="106" t="str">
        <f t="shared" si="7"/>
        <v> </v>
      </c>
      <c r="R52" s="141" t="str">
        <f aca="true" t="shared" si="9" ref="R52:R58">IF(L52&gt;5650,1," ")</f>
        <v> </v>
      </c>
      <c r="S52" s="106">
        <f t="shared" si="8"/>
        <v>1</v>
      </c>
      <c r="T52" s="103" t="s">
        <v>525</v>
      </c>
      <c r="U52" s="102">
        <f t="shared" si="2"/>
        <v>1</v>
      </c>
      <c r="V52" s="34"/>
      <c r="W52" s="34"/>
      <c r="X52" s="34"/>
      <c r="Y52" s="34"/>
      <c r="Z52" s="34"/>
    </row>
    <row r="53" spans="1:26" s="33" customFormat="1" ht="12.75" customHeight="1">
      <c r="A53" s="13">
        <v>45</v>
      </c>
      <c r="B53" s="115" t="s">
        <v>404</v>
      </c>
      <c r="C53" s="104" t="s">
        <v>403</v>
      </c>
      <c r="D53" s="117" t="s">
        <v>709</v>
      </c>
      <c r="E53" s="131" t="s">
        <v>53</v>
      </c>
      <c r="F53" s="28">
        <v>4520</v>
      </c>
      <c r="G53" s="122">
        <v>1</v>
      </c>
      <c r="H53" s="28">
        <f t="shared" si="0"/>
        <v>4470</v>
      </c>
      <c r="I53" s="42">
        <f>G53/F53*100</f>
        <v>0.022123893805309734</v>
      </c>
      <c r="J53" s="29"/>
      <c r="K53" s="14"/>
      <c r="L53" s="37">
        <f t="shared" si="1"/>
        <v>0</v>
      </c>
      <c r="M53" s="32"/>
      <c r="N53" s="11"/>
      <c r="O53" s="12"/>
      <c r="P53" s="11"/>
      <c r="Q53" s="147">
        <v>1</v>
      </c>
      <c r="R53" s="141" t="str">
        <f t="shared" si="9"/>
        <v> </v>
      </c>
      <c r="S53" s="106" t="str">
        <f t="shared" si="8"/>
        <v> </v>
      </c>
      <c r="T53" s="103" t="s">
        <v>525</v>
      </c>
      <c r="U53" s="102">
        <f t="shared" si="2"/>
        <v>1</v>
      </c>
      <c r="V53" s="34">
        <v>1</v>
      </c>
      <c r="W53" s="151" t="s">
        <v>12</v>
      </c>
      <c r="X53" s="34"/>
      <c r="Y53" s="34"/>
      <c r="Z53" s="34"/>
    </row>
    <row r="54" spans="1:26" s="33" customFormat="1" ht="12.75" customHeight="1">
      <c r="A54" s="13">
        <v>46</v>
      </c>
      <c r="B54" s="109" t="s">
        <v>443</v>
      </c>
      <c r="C54" s="109" t="s">
        <v>310</v>
      </c>
      <c r="D54" s="105" t="s">
        <v>704</v>
      </c>
      <c r="E54" s="104" t="s">
        <v>53</v>
      </c>
      <c r="F54" s="28"/>
      <c r="G54" s="118"/>
      <c r="H54" s="28">
        <f t="shared" si="0"/>
        <v>0</v>
      </c>
      <c r="I54" s="42"/>
      <c r="J54" s="32">
        <v>85</v>
      </c>
      <c r="K54" s="14">
        <v>6</v>
      </c>
      <c r="L54" s="37">
        <f t="shared" si="1"/>
        <v>7000</v>
      </c>
      <c r="M54" s="32"/>
      <c r="N54" s="106"/>
      <c r="O54" s="12"/>
      <c r="P54" s="11"/>
      <c r="Q54" s="106" t="str">
        <f>IF(H54&gt;3760,1," ")</f>
        <v> </v>
      </c>
      <c r="R54" s="141">
        <f t="shared" si="9"/>
        <v>1</v>
      </c>
      <c r="S54" s="106" t="str">
        <f t="shared" si="8"/>
        <v> </v>
      </c>
      <c r="T54" s="103" t="s">
        <v>525</v>
      </c>
      <c r="U54" s="102">
        <f t="shared" si="2"/>
        <v>1</v>
      </c>
      <c r="V54" s="34"/>
      <c r="W54" s="36"/>
      <c r="X54" s="36"/>
      <c r="Y54" s="36"/>
      <c r="Z54" s="36"/>
    </row>
    <row r="55" spans="1:26" s="33" customFormat="1" ht="12.75" customHeight="1">
      <c r="A55" s="13">
        <v>47</v>
      </c>
      <c r="B55" s="104" t="s">
        <v>406</v>
      </c>
      <c r="C55" s="104" t="s">
        <v>405</v>
      </c>
      <c r="D55" s="108" t="s">
        <v>710</v>
      </c>
      <c r="E55" s="100" t="s">
        <v>53</v>
      </c>
      <c r="F55" s="28">
        <v>4239</v>
      </c>
      <c r="G55" s="14">
        <v>6</v>
      </c>
      <c r="H55" s="28">
        <f t="shared" si="0"/>
        <v>3939</v>
      </c>
      <c r="I55" s="42">
        <f>G55/F55*100</f>
        <v>0.14154281670205238</v>
      </c>
      <c r="J55" s="32"/>
      <c r="K55" s="14"/>
      <c r="L55" s="37">
        <f t="shared" si="1"/>
        <v>0</v>
      </c>
      <c r="M55" s="32"/>
      <c r="N55" s="11"/>
      <c r="O55" s="12"/>
      <c r="P55" s="11"/>
      <c r="Q55" s="106">
        <f>IF(H55&gt;3760,1," ")</f>
        <v>1</v>
      </c>
      <c r="R55" s="141" t="str">
        <f t="shared" si="9"/>
        <v> </v>
      </c>
      <c r="S55" s="106" t="str">
        <f t="shared" si="8"/>
        <v> </v>
      </c>
      <c r="T55" s="103" t="s">
        <v>525</v>
      </c>
      <c r="U55" s="102">
        <f t="shared" si="2"/>
        <v>1</v>
      </c>
      <c r="V55" s="34"/>
      <c r="W55" s="34"/>
      <c r="X55" s="34"/>
      <c r="Y55" s="34"/>
      <c r="Z55" s="34"/>
    </row>
    <row r="56" spans="1:26" s="33" customFormat="1" ht="12.75" customHeight="1">
      <c r="A56" s="13">
        <v>48</v>
      </c>
      <c r="B56" s="100" t="s">
        <v>517</v>
      </c>
      <c r="C56" s="100" t="s">
        <v>523</v>
      </c>
      <c r="D56" s="109" t="s">
        <v>512</v>
      </c>
      <c r="E56" s="133" t="s">
        <v>52</v>
      </c>
      <c r="F56" s="28"/>
      <c r="G56" s="97"/>
      <c r="H56" s="28">
        <f t="shared" si="0"/>
        <v>0</v>
      </c>
      <c r="I56" s="42"/>
      <c r="J56" s="32"/>
      <c r="K56" s="14"/>
      <c r="L56" s="37">
        <f t="shared" si="1"/>
        <v>0</v>
      </c>
      <c r="M56" s="32">
        <v>91</v>
      </c>
      <c r="N56" s="11"/>
      <c r="O56" s="12"/>
      <c r="P56" s="39"/>
      <c r="Q56" s="106" t="str">
        <f>IF(H56&gt;3760,1," ")</f>
        <v> </v>
      </c>
      <c r="R56" s="141" t="str">
        <f t="shared" si="9"/>
        <v> </v>
      </c>
      <c r="S56" s="106">
        <f t="shared" si="8"/>
        <v>1</v>
      </c>
      <c r="T56" s="103" t="s">
        <v>280</v>
      </c>
      <c r="U56" s="102">
        <f t="shared" si="2"/>
        <v>1</v>
      </c>
      <c r="V56" s="34"/>
      <c r="W56" s="34"/>
      <c r="X56" s="34"/>
      <c r="Y56" s="34"/>
      <c r="Z56" s="34"/>
    </row>
    <row r="57" spans="1:26" s="33" customFormat="1" ht="12.75" customHeight="1">
      <c r="A57" s="13">
        <v>49</v>
      </c>
      <c r="B57" s="108" t="s">
        <v>516</v>
      </c>
      <c r="C57" s="108" t="s">
        <v>506</v>
      </c>
      <c r="D57" s="104" t="s">
        <v>512</v>
      </c>
      <c r="E57" s="100" t="s">
        <v>54</v>
      </c>
      <c r="F57" s="28"/>
      <c r="G57" s="14"/>
      <c r="H57" s="28">
        <f t="shared" si="0"/>
        <v>0</v>
      </c>
      <c r="I57" s="42"/>
      <c r="J57" s="32"/>
      <c r="K57" s="14"/>
      <c r="L57" s="37">
        <f t="shared" si="1"/>
        <v>0</v>
      </c>
      <c r="M57" s="32">
        <v>98</v>
      </c>
      <c r="N57" s="11"/>
      <c r="O57" s="12"/>
      <c r="P57" s="11"/>
      <c r="Q57" s="106" t="str">
        <f>IF(H57&gt;3760,1," ")</f>
        <v> </v>
      </c>
      <c r="R57" s="141" t="str">
        <f t="shared" si="9"/>
        <v> </v>
      </c>
      <c r="S57" s="147">
        <v>1</v>
      </c>
      <c r="T57" s="103" t="s">
        <v>280</v>
      </c>
      <c r="U57" s="102">
        <f t="shared" si="2"/>
        <v>1</v>
      </c>
      <c r="V57" s="34">
        <v>1</v>
      </c>
      <c r="W57" s="34"/>
      <c r="X57" s="34"/>
      <c r="Y57" s="151" t="s">
        <v>13</v>
      </c>
      <c r="Z57" s="34"/>
    </row>
    <row r="58" spans="1:26" s="33" customFormat="1" ht="12.75" customHeight="1">
      <c r="A58" s="13">
        <v>50</v>
      </c>
      <c r="B58" s="111" t="s">
        <v>471</v>
      </c>
      <c r="C58" s="111" t="s">
        <v>55</v>
      </c>
      <c r="D58" s="104" t="s">
        <v>459</v>
      </c>
      <c r="E58" s="133" t="s">
        <v>53</v>
      </c>
      <c r="F58" s="28">
        <v>4129</v>
      </c>
      <c r="G58" s="15">
        <v>4</v>
      </c>
      <c r="H58" s="28">
        <f t="shared" si="0"/>
        <v>3929</v>
      </c>
      <c r="I58" s="42">
        <f>G58/F58*100</f>
        <v>0.09687575684185032</v>
      </c>
      <c r="J58" s="32"/>
      <c r="K58" s="14"/>
      <c r="L58" s="37">
        <f t="shared" si="1"/>
        <v>0</v>
      </c>
      <c r="M58" s="32"/>
      <c r="N58" s="45"/>
      <c r="O58" s="46"/>
      <c r="P58" s="39"/>
      <c r="Q58" s="147">
        <v>1</v>
      </c>
      <c r="R58" s="141" t="str">
        <f t="shared" si="9"/>
        <v> </v>
      </c>
      <c r="S58" s="106" t="str">
        <f>IF(M58&gt;88,1," ")</f>
        <v> </v>
      </c>
      <c r="T58" s="103" t="s">
        <v>280</v>
      </c>
      <c r="U58" s="102">
        <f t="shared" si="2"/>
        <v>1</v>
      </c>
      <c r="V58" s="34">
        <v>1</v>
      </c>
      <c r="W58" s="151" t="s">
        <v>12</v>
      </c>
      <c r="X58" s="34"/>
      <c r="Y58" s="34"/>
      <c r="Z58" s="34"/>
    </row>
    <row r="59" spans="1:26" s="33" customFormat="1" ht="12.75" customHeight="1">
      <c r="A59" s="13">
        <v>51</v>
      </c>
      <c r="B59" s="108" t="s">
        <v>509</v>
      </c>
      <c r="C59" s="108" t="s">
        <v>59</v>
      </c>
      <c r="D59" s="115" t="s">
        <v>508</v>
      </c>
      <c r="E59" s="133" t="s">
        <v>53</v>
      </c>
      <c r="F59" s="28"/>
      <c r="G59" s="97"/>
      <c r="H59" s="28">
        <f t="shared" si="0"/>
        <v>0</v>
      </c>
      <c r="I59" s="42"/>
      <c r="J59" s="32">
        <v>79</v>
      </c>
      <c r="K59" s="14">
        <v>2</v>
      </c>
      <c r="L59" s="37">
        <f t="shared" si="1"/>
        <v>7400</v>
      </c>
      <c r="M59" s="32"/>
      <c r="N59" s="11"/>
      <c r="O59" s="12"/>
      <c r="P59" s="11"/>
      <c r="Q59" s="106" t="str">
        <f>IF(H59&gt;3760,1," ")</f>
        <v> </v>
      </c>
      <c r="R59" s="149">
        <v>1</v>
      </c>
      <c r="S59" s="106" t="str">
        <f>IF(M59&gt;88,1," ")</f>
        <v> </v>
      </c>
      <c r="T59" s="103" t="s">
        <v>280</v>
      </c>
      <c r="U59" s="102">
        <f t="shared" si="2"/>
        <v>1</v>
      </c>
      <c r="V59" s="34">
        <v>1</v>
      </c>
      <c r="W59" s="34"/>
      <c r="X59" s="151" t="s">
        <v>107</v>
      </c>
      <c r="Y59" s="34"/>
      <c r="Z59" s="34"/>
    </row>
    <row r="60" spans="1:26" s="33" customFormat="1" ht="12.75" customHeight="1">
      <c r="A60" s="13">
        <v>52</v>
      </c>
      <c r="B60" s="100" t="s">
        <v>510</v>
      </c>
      <c r="C60" s="100" t="s">
        <v>511</v>
      </c>
      <c r="D60" s="111" t="s">
        <v>508</v>
      </c>
      <c r="E60" s="133" t="s">
        <v>53</v>
      </c>
      <c r="F60" s="28"/>
      <c r="G60" s="118"/>
      <c r="H60" s="28">
        <f t="shared" si="0"/>
        <v>0</v>
      </c>
      <c r="I60" s="42"/>
      <c r="J60" s="32">
        <v>57</v>
      </c>
      <c r="K60" s="14">
        <v>0</v>
      </c>
      <c r="L60" s="37">
        <f t="shared" si="1"/>
        <v>5700</v>
      </c>
      <c r="M60" s="32"/>
      <c r="N60" s="11"/>
      <c r="O60" s="12"/>
      <c r="P60" s="11"/>
      <c r="Q60" s="106" t="str">
        <f>IF(H60&gt;3760,1," ")</f>
        <v> </v>
      </c>
      <c r="R60" s="141">
        <f>IF(L60&gt;5650,1," ")</f>
        <v>1</v>
      </c>
      <c r="S60" s="106" t="str">
        <f>IF(M60&gt;88,1," ")</f>
        <v> </v>
      </c>
      <c r="T60" s="103" t="s">
        <v>280</v>
      </c>
      <c r="U60" s="102">
        <f t="shared" si="2"/>
        <v>1</v>
      </c>
      <c r="V60" s="34"/>
      <c r="W60" s="34"/>
      <c r="X60" s="34"/>
      <c r="Y60" s="34"/>
      <c r="Z60" s="34"/>
    </row>
    <row r="61" spans="1:26" s="33" customFormat="1" ht="12.75" customHeight="1">
      <c r="A61" s="13">
        <v>53</v>
      </c>
      <c r="B61" s="100" t="s">
        <v>569</v>
      </c>
      <c r="C61" s="116" t="s">
        <v>570</v>
      </c>
      <c r="D61" s="105" t="s">
        <v>568</v>
      </c>
      <c r="E61" s="100" t="s">
        <v>54</v>
      </c>
      <c r="F61" s="28"/>
      <c r="G61" s="97"/>
      <c r="H61" s="28">
        <f t="shared" si="0"/>
        <v>0</v>
      </c>
      <c r="I61" s="42"/>
      <c r="J61" s="32"/>
      <c r="K61" s="14"/>
      <c r="L61" s="37">
        <f t="shared" si="1"/>
        <v>0</v>
      </c>
      <c r="M61" s="32">
        <v>96</v>
      </c>
      <c r="N61" s="11"/>
      <c r="O61" s="12"/>
      <c r="P61" s="38"/>
      <c r="Q61" s="106" t="str">
        <f>IF(H61&gt;3760,1," ")</f>
        <v> </v>
      </c>
      <c r="R61" s="141" t="str">
        <f>IF(L61&gt;5650,1," ")</f>
        <v> </v>
      </c>
      <c r="S61" s="106">
        <f>IF(M61&gt;88,1," ")</f>
        <v>1</v>
      </c>
      <c r="T61" s="103" t="s">
        <v>571</v>
      </c>
      <c r="U61" s="102">
        <f t="shared" si="2"/>
        <v>1</v>
      </c>
      <c r="V61" s="34"/>
      <c r="W61" s="34"/>
      <c r="X61" s="34"/>
      <c r="Y61" s="34"/>
      <c r="Z61" s="34"/>
    </row>
    <row r="62" spans="1:26" s="33" customFormat="1" ht="12.75" customHeight="1">
      <c r="A62" s="13">
        <v>54</v>
      </c>
      <c r="B62" s="87" t="s">
        <v>566</v>
      </c>
      <c r="C62" s="87" t="s">
        <v>567</v>
      </c>
      <c r="D62" s="100" t="s">
        <v>568</v>
      </c>
      <c r="E62" s="100" t="s">
        <v>54</v>
      </c>
      <c r="F62" s="28"/>
      <c r="G62" s="14"/>
      <c r="H62" s="28">
        <f t="shared" si="0"/>
        <v>0</v>
      </c>
      <c r="I62" s="42"/>
      <c r="J62" s="32"/>
      <c r="K62" s="14"/>
      <c r="L62" s="37">
        <f t="shared" si="1"/>
        <v>0</v>
      </c>
      <c r="M62" s="32">
        <v>99</v>
      </c>
      <c r="N62" s="11"/>
      <c r="O62" s="12"/>
      <c r="P62" s="11"/>
      <c r="Q62" s="106" t="str">
        <f>IF(H62&gt;3760,1," ")</f>
        <v> </v>
      </c>
      <c r="R62" s="141" t="str">
        <f>IF(L62&gt;5650,1," ")</f>
        <v> </v>
      </c>
      <c r="S62" s="147">
        <v>1</v>
      </c>
      <c r="T62" s="103" t="s">
        <v>571</v>
      </c>
      <c r="U62" s="102">
        <f t="shared" si="2"/>
        <v>1</v>
      </c>
      <c r="V62" s="34">
        <v>1</v>
      </c>
      <c r="W62" s="34"/>
      <c r="X62" s="34"/>
      <c r="Y62" s="151" t="s">
        <v>13</v>
      </c>
      <c r="Z62" s="34"/>
    </row>
    <row r="63" spans="1:26" s="33" customFormat="1" ht="12.75" customHeight="1">
      <c r="A63" s="13">
        <v>55</v>
      </c>
      <c r="B63" s="104" t="s">
        <v>526</v>
      </c>
      <c r="C63" s="100" t="s">
        <v>243</v>
      </c>
      <c r="D63" s="104" t="s">
        <v>713</v>
      </c>
      <c r="E63" s="100" t="s">
        <v>52</v>
      </c>
      <c r="F63" s="28">
        <v>4304</v>
      </c>
      <c r="G63" s="14">
        <v>3</v>
      </c>
      <c r="H63" s="28">
        <f t="shared" si="0"/>
        <v>4154</v>
      </c>
      <c r="I63" s="42">
        <f>G63/F63*100</f>
        <v>0.06970260223048327</v>
      </c>
      <c r="J63" s="32"/>
      <c r="K63" s="14"/>
      <c r="L63" s="37">
        <f t="shared" si="1"/>
        <v>0</v>
      </c>
      <c r="M63" s="32"/>
      <c r="N63" s="11"/>
      <c r="O63" s="12"/>
      <c r="P63" s="11"/>
      <c r="Q63" s="147">
        <v>1</v>
      </c>
      <c r="R63" s="141" t="str">
        <f>IF(L63&gt;5650,1," ")</f>
        <v> </v>
      </c>
      <c r="S63" s="106" t="str">
        <f>IF(M63&gt;88,1," ")</f>
        <v> </v>
      </c>
      <c r="T63" s="103" t="s">
        <v>571</v>
      </c>
      <c r="U63" s="102">
        <f t="shared" si="2"/>
        <v>1</v>
      </c>
      <c r="V63" s="34">
        <v>1</v>
      </c>
      <c r="W63" s="144" t="s">
        <v>12</v>
      </c>
      <c r="X63" s="36"/>
      <c r="Y63" s="36"/>
      <c r="Z63" s="36"/>
    </row>
    <row r="64" spans="1:26" s="33" customFormat="1" ht="12.75" customHeight="1">
      <c r="A64" s="13">
        <v>56</v>
      </c>
      <c r="B64" s="104" t="s">
        <v>564</v>
      </c>
      <c r="C64" s="104" t="s">
        <v>505</v>
      </c>
      <c r="D64" s="104" t="s">
        <v>550</v>
      </c>
      <c r="E64" s="100" t="s">
        <v>53</v>
      </c>
      <c r="F64" s="28"/>
      <c r="G64" s="97"/>
      <c r="H64" s="28">
        <f t="shared" si="0"/>
        <v>0</v>
      </c>
      <c r="I64" s="42"/>
      <c r="J64" s="32">
        <v>59</v>
      </c>
      <c r="K64" s="14">
        <v>3</v>
      </c>
      <c r="L64" s="37">
        <f t="shared" si="1"/>
        <v>5150</v>
      </c>
      <c r="M64" s="32"/>
      <c r="N64" s="11"/>
      <c r="O64" s="12"/>
      <c r="P64" s="11"/>
      <c r="Q64" s="106" t="str">
        <f>IF(H64&gt;3760,1," ")</f>
        <v> </v>
      </c>
      <c r="R64" s="149">
        <v>1</v>
      </c>
      <c r="S64" s="106" t="str">
        <f>IF(M64&gt;88,1," ")</f>
        <v> </v>
      </c>
      <c r="T64" s="103" t="s">
        <v>571</v>
      </c>
      <c r="U64" s="102">
        <f t="shared" si="2"/>
        <v>1</v>
      </c>
      <c r="V64" s="34">
        <v>1</v>
      </c>
      <c r="W64" s="34"/>
      <c r="X64" s="151" t="s">
        <v>107</v>
      </c>
      <c r="Y64" s="34"/>
      <c r="Z64" s="34"/>
    </row>
    <row r="65" spans="1:26" s="33" customFormat="1" ht="12.75" customHeight="1">
      <c r="A65" s="13">
        <v>57</v>
      </c>
      <c r="B65" s="38" t="s">
        <v>654</v>
      </c>
      <c r="C65" s="38" t="s">
        <v>69</v>
      </c>
      <c r="D65" s="108" t="s">
        <v>727</v>
      </c>
      <c r="E65" s="134" t="s">
        <v>54</v>
      </c>
      <c r="F65" s="28"/>
      <c r="G65" s="97"/>
      <c r="H65" s="28">
        <f t="shared" si="0"/>
        <v>0</v>
      </c>
      <c r="I65" s="42"/>
      <c r="J65" s="32"/>
      <c r="K65" s="14"/>
      <c r="L65" s="37">
        <f t="shared" si="1"/>
        <v>0</v>
      </c>
      <c r="M65" s="32">
        <v>89</v>
      </c>
      <c r="N65" s="11"/>
      <c r="O65" s="12"/>
      <c r="P65" s="39"/>
      <c r="Q65" s="106" t="str">
        <f>IF(H65&gt;3760,1," ")</f>
        <v> </v>
      </c>
      <c r="R65" s="141" t="str">
        <f>IF(L65&gt;5650,1," ")</f>
        <v> </v>
      </c>
      <c r="S65" s="147">
        <v>1</v>
      </c>
      <c r="T65" s="103" t="s">
        <v>657</v>
      </c>
      <c r="U65" s="102">
        <f t="shared" si="2"/>
        <v>1</v>
      </c>
      <c r="V65" s="34">
        <v>1</v>
      </c>
      <c r="W65" s="34"/>
      <c r="X65" s="34"/>
      <c r="Y65" s="151" t="s">
        <v>13</v>
      </c>
      <c r="Z65" s="34"/>
    </row>
    <row r="66" spans="1:26" s="33" customFormat="1" ht="12.75" customHeight="1">
      <c r="A66" s="13">
        <v>58</v>
      </c>
      <c r="B66" s="104" t="s">
        <v>640</v>
      </c>
      <c r="C66" s="104" t="s">
        <v>447</v>
      </c>
      <c r="D66" s="100" t="s">
        <v>729</v>
      </c>
      <c r="E66" s="133" t="s">
        <v>54</v>
      </c>
      <c r="F66" s="28">
        <v>3239</v>
      </c>
      <c r="G66" s="97">
        <v>7</v>
      </c>
      <c r="H66" s="28">
        <f t="shared" si="0"/>
        <v>2889</v>
      </c>
      <c r="I66" s="42">
        <f aca="true" t="shared" si="10" ref="I66:I71">G66/F66*100</f>
        <v>0.216116085211485</v>
      </c>
      <c r="J66" s="112">
        <v>100</v>
      </c>
      <c r="K66" s="14">
        <v>5</v>
      </c>
      <c r="L66" s="37">
        <f t="shared" si="1"/>
        <v>8750</v>
      </c>
      <c r="M66" s="98"/>
      <c r="N66" s="11"/>
      <c r="O66" s="12"/>
      <c r="P66" s="11"/>
      <c r="Q66" s="106" t="str">
        <f>IF(H66&gt;3760,1," ")</f>
        <v> </v>
      </c>
      <c r="R66" s="149">
        <v>1</v>
      </c>
      <c r="S66" s="106" t="str">
        <f>IF(M66&gt;88,1," ")</f>
        <v> </v>
      </c>
      <c r="T66" s="103" t="s">
        <v>657</v>
      </c>
      <c r="U66" s="102">
        <f t="shared" si="2"/>
        <v>1</v>
      </c>
      <c r="V66" s="34">
        <v>1</v>
      </c>
      <c r="W66" s="34"/>
      <c r="X66" s="151" t="s">
        <v>107</v>
      </c>
      <c r="Y66" s="34"/>
      <c r="Z66" s="34"/>
    </row>
    <row r="67" spans="1:26" s="33" customFormat="1" ht="12.75" customHeight="1">
      <c r="A67" s="13">
        <v>59</v>
      </c>
      <c r="B67" s="104" t="s">
        <v>630</v>
      </c>
      <c r="C67" s="104" t="s">
        <v>306</v>
      </c>
      <c r="D67" s="100" t="s">
        <v>729</v>
      </c>
      <c r="E67" s="133" t="s">
        <v>53</v>
      </c>
      <c r="F67" s="28">
        <v>3713</v>
      </c>
      <c r="G67" s="97">
        <v>1</v>
      </c>
      <c r="H67" s="28">
        <f t="shared" si="0"/>
        <v>3663</v>
      </c>
      <c r="I67" s="42">
        <f t="shared" si="10"/>
        <v>0.026932399676811204</v>
      </c>
      <c r="J67" s="112"/>
      <c r="K67" s="14"/>
      <c r="L67" s="37">
        <f t="shared" si="1"/>
        <v>0</v>
      </c>
      <c r="M67" s="98">
        <v>54</v>
      </c>
      <c r="N67" s="11"/>
      <c r="O67" s="12"/>
      <c r="P67" s="11"/>
      <c r="Q67" s="147">
        <v>1</v>
      </c>
      <c r="R67" s="141" t="str">
        <f>IF(L67&gt;5650,1," ")</f>
        <v> </v>
      </c>
      <c r="S67" s="106" t="str">
        <f>IF(M67&gt;88,1," ")</f>
        <v> </v>
      </c>
      <c r="T67" s="103" t="s">
        <v>657</v>
      </c>
      <c r="U67" s="102">
        <f t="shared" si="2"/>
        <v>1</v>
      </c>
      <c r="V67" s="34">
        <v>1</v>
      </c>
      <c r="W67" s="151" t="s">
        <v>12</v>
      </c>
      <c r="X67" s="34"/>
      <c r="Y67" s="34"/>
      <c r="Z67" s="34"/>
    </row>
    <row r="68" spans="1:26" s="33" customFormat="1" ht="12.75" customHeight="1">
      <c r="A68" s="13">
        <v>60</v>
      </c>
      <c r="B68" s="104" t="s">
        <v>635</v>
      </c>
      <c r="C68" s="104" t="s">
        <v>636</v>
      </c>
      <c r="D68" s="100" t="s">
        <v>738</v>
      </c>
      <c r="E68" s="133" t="s">
        <v>52</v>
      </c>
      <c r="F68" s="28">
        <v>3236</v>
      </c>
      <c r="G68" s="97">
        <v>3</v>
      </c>
      <c r="H68" s="28">
        <f t="shared" si="0"/>
        <v>3086</v>
      </c>
      <c r="I68" s="42">
        <f t="shared" si="10"/>
        <v>0.0927070457354759</v>
      </c>
      <c r="J68" s="112">
        <v>67</v>
      </c>
      <c r="K68" s="14">
        <v>4</v>
      </c>
      <c r="L68" s="37">
        <f t="shared" si="1"/>
        <v>5700</v>
      </c>
      <c r="M68" s="98">
        <v>87</v>
      </c>
      <c r="N68" s="11"/>
      <c r="O68" s="12"/>
      <c r="P68" s="11"/>
      <c r="Q68" s="106" t="str">
        <f>IF(H68&gt;3760,1," ")</f>
        <v> </v>
      </c>
      <c r="R68" s="141">
        <f>IF(L68&gt;5650,1," ")</f>
        <v>1</v>
      </c>
      <c r="S68" s="106" t="str">
        <f>IF(M68&gt;88,1," ")</f>
        <v> </v>
      </c>
      <c r="T68" s="107" t="s">
        <v>657</v>
      </c>
      <c r="U68" s="102">
        <f t="shared" si="2"/>
        <v>1</v>
      </c>
      <c r="V68" s="34"/>
      <c r="W68" s="34"/>
      <c r="X68" s="34"/>
      <c r="Y68" s="34"/>
      <c r="Z68" s="34"/>
    </row>
    <row r="69" spans="1:26" s="33" customFormat="1" ht="12.75" customHeight="1">
      <c r="A69" s="13">
        <v>61</v>
      </c>
      <c r="B69" s="108" t="s">
        <v>572</v>
      </c>
      <c r="C69" s="100" t="s">
        <v>401</v>
      </c>
      <c r="D69" s="100" t="s">
        <v>739</v>
      </c>
      <c r="E69" s="100" t="s">
        <v>54</v>
      </c>
      <c r="F69" s="28">
        <v>6403</v>
      </c>
      <c r="G69" s="14">
        <v>12</v>
      </c>
      <c r="H69" s="28">
        <f t="shared" si="0"/>
        <v>5803</v>
      </c>
      <c r="I69" s="42">
        <f t="shared" si="10"/>
        <v>0.18741215055442761</v>
      </c>
      <c r="J69" s="29">
        <v>152</v>
      </c>
      <c r="K69" s="14">
        <v>6</v>
      </c>
      <c r="L69" s="37">
        <f t="shared" si="1"/>
        <v>13700</v>
      </c>
      <c r="M69" s="112">
        <v>126</v>
      </c>
      <c r="N69" s="147" t="s">
        <v>595</v>
      </c>
      <c r="O69" s="148">
        <v>24</v>
      </c>
      <c r="P69" s="150"/>
      <c r="Q69" s="147">
        <v>1</v>
      </c>
      <c r="R69" s="149">
        <v>1</v>
      </c>
      <c r="S69" s="147">
        <v>1</v>
      </c>
      <c r="T69" s="107" t="s">
        <v>597</v>
      </c>
      <c r="U69" s="102">
        <f t="shared" si="2"/>
        <v>1</v>
      </c>
      <c r="V69" s="34">
        <v>1</v>
      </c>
      <c r="W69" s="151" t="s">
        <v>12</v>
      </c>
      <c r="X69" s="151" t="s">
        <v>107</v>
      </c>
      <c r="Y69" s="151" t="s">
        <v>13</v>
      </c>
      <c r="Z69" s="151" t="s">
        <v>23</v>
      </c>
    </row>
    <row r="70" spans="1:26" s="33" customFormat="1" ht="12.75" customHeight="1">
      <c r="A70" s="13">
        <v>62</v>
      </c>
      <c r="B70" s="108" t="s">
        <v>575</v>
      </c>
      <c r="C70" s="104" t="s">
        <v>576</v>
      </c>
      <c r="D70" s="104" t="s">
        <v>574</v>
      </c>
      <c r="E70" s="133" t="s">
        <v>53</v>
      </c>
      <c r="F70" s="28">
        <v>3686</v>
      </c>
      <c r="G70" s="118">
        <v>9</v>
      </c>
      <c r="H70" s="28">
        <f t="shared" si="0"/>
        <v>3236</v>
      </c>
      <c r="I70" s="42">
        <f t="shared" si="10"/>
        <v>0.24416711882799783</v>
      </c>
      <c r="J70" s="32">
        <v>69</v>
      </c>
      <c r="K70" s="14">
        <v>8</v>
      </c>
      <c r="L70" s="37">
        <f t="shared" si="1"/>
        <v>4900</v>
      </c>
      <c r="M70" s="32"/>
      <c r="N70" s="106" t="s">
        <v>49</v>
      </c>
      <c r="O70" s="12">
        <v>17</v>
      </c>
      <c r="P70" s="11"/>
      <c r="Q70" s="106" t="str">
        <f aca="true" t="shared" si="11" ref="Q70:Q133">IF(H70&gt;3760,1," ")</f>
        <v> </v>
      </c>
      <c r="R70" s="141" t="str">
        <f aca="true" t="shared" si="12" ref="R70:R133">IF(L70&gt;5650,1," ")</f>
        <v> </v>
      </c>
      <c r="S70" s="106" t="str">
        <f aca="true" t="shared" si="13" ref="S70:S133">IF(M70&gt;88,1," ")</f>
        <v> </v>
      </c>
      <c r="T70" s="107" t="s">
        <v>597</v>
      </c>
      <c r="U70" s="102">
        <f t="shared" si="2"/>
        <v>1</v>
      </c>
      <c r="V70" s="34"/>
      <c r="W70" s="34"/>
      <c r="X70" s="34"/>
      <c r="Y70" s="34"/>
      <c r="Z70" s="34"/>
    </row>
    <row r="71" spans="1:26" s="33" customFormat="1" ht="12.75" customHeight="1">
      <c r="A71" s="13">
        <v>63</v>
      </c>
      <c r="B71" s="110" t="s">
        <v>573</v>
      </c>
      <c r="C71" s="116" t="s">
        <v>35</v>
      </c>
      <c r="D71" s="100" t="s">
        <v>574</v>
      </c>
      <c r="E71" s="133" t="s">
        <v>53</v>
      </c>
      <c r="F71" s="28">
        <v>4052</v>
      </c>
      <c r="G71" s="14">
        <v>14</v>
      </c>
      <c r="H71" s="28">
        <f t="shared" si="0"/>
        <v>3352</v>
      </c>
      <c r="I71" s="42">
        <f t="shared" si="10"/>
        <v>0.3455083909180652</v>
      </c>
      <c r="J71" s="32">
        <v>75</v>
      </c>
      <c r="K71" s="14">
        <v>17</v>
      </c>
      <c r="L71" s="37">
        <f t="shared" si="1"/>
        <v>3250</v>
      </c>
      <c r="M71" s="114"/>
      <c r="N71" s="106" t="s">
        <v>596</v>
      </c>
      <c r="O71" s="12">
        <v>19</v>
      </c>
      <c r="P71" s="11"/>
      <c r="Q71" s="106" t="str">
        <f t="shared" si="11"/>
        <v> </v>
      </c>
      <c r="R71" s="141" t="str">
        <f t="shared" si="12"/>
        <v> </v>
      </c>
      <c r="S71" s="106" t="str">
        <f t="shared" si="13"/>
        <v> </v>
      </c>
      <c r="T71" s="107" t="s">
        <v>597</v>
      </c>
      <c r="U71" s="102">
        <f t="shared" si="2"/>
        <v>1</v>
      </c>
      <c r="V71" s="34"/>
      <c r="W71" s="34"/>
      <c r="X71" s="34"/>
      <c r="Y71" s="34"/>
      <c r="Z71" s="34"/>
    </row>
    <row r="72" spans="1:26" s="33" customFormat="1" ht="12.75" customHeight="1" thickBot="1">
      <c r="A72" s="160">
        <v>64</v>
      </c>
      <c r="B72" s="161" t="s">
        <v>225</v>
      </c>
      <c r="C72" s="161" t="s">
        <v>59</v>
      </c>
      <c r="D72" s="162" t="s">
        <v>718</v>
      </c>
      <c r="E72" s="163" t="s">
        <v>52</v>
      </c>
      <c r="F72" s="164"/>
      <c r="G72" s="165"/>
      <c r="H72" s="164">
        <f t="shared" si="0"/>
        <v>0</v>
      </c>
      <c r="I72" s="166"/>
      <c r="J72" s="167"/>
      <c r="K72" s="168"/>
      <c r="L72" s="169">
        <f t="shared" si="1"/>
        <v>0</v>
      </c>
      <c r="M72" s="167">
        <v>103</v>
      </c>
      <c r="N72" s="170"/>
      <c r="O72" s="171"/>
      <c r="P72" s="170"/>
      <c r="Q72" s="172" t="str">
        <f t="shared" si="11"/>
        <v> </v>
      </c>
      <c r="R72" s="173" t="str">
        <f t="shared" si="12"/>
        <v> </v>
      </c>
      <c r="S72" s="172">
        <f t="shared" si="13"/>
        <v>1</v>
      </c>
      <c r="T72" s="174" t="s">
        <v>597</v>
      </c>
      <c r="U72" s="175">
        <f t="shared" si="2"/>
        <v>1</v>
      </c>
      <c r="V72" s="34"/>
      <c r="W72" s="34"/>
      <c r="X72" s="34"/>
      <c r="Y72" s="34"/>
      <c r="Z72" s="34"/>
    </row>
    <row r="73" spans="1:26" s="33" customFormat="1" ht="12.75" customHeight="1" thickTop="1">
      <c r="A73" s="13"/>
      <c r="B73" s="115" t="s">
        <v>200</v>
      </c>
      <c r="C73" s="100" t="s">
        <v>36</v>
      </c>
      <c r="D73" s="111" t="s">
        <v>673</v>
      </c>
      <c r="E73" s="100" t="s">
        <v>52</v>
      </c>
      <c r="F73" s="28">
        <v>2923</v>
      </c>
      <c r="G73" s="122">
        <v>5</v>
      </c>
      <c r="H73" s="28">
        <f aca="true" t="shared" si="14" ref="H73:H136">F73-50*G73</f>
        <v>2673</v>
      </c>
      <c r="I73" s="42">
        <f>G73/F73*100</f>
        <v>0.17105713308244952</v>
      </c>
      <c r="J73" s="32"/>
      <c r="K73" s="14"/>
      <c r="L73" s="37">
        <f aca="true" t="shared" si="15" ref="L73:L136">J73*100-K73*250</f>
        <v>0</v>
      </c>
      <c r="M73" s="32"/>
      <c r="N73" s="11"/>
      <c r="O73" s="12"/>
      <c r="P73" s="11"/>
      <c r="Q73" s="106" t="str">
        <f t="shared" si="11"/>
        <v> </v>
      </c>
      <c r="R73" s="141" t="str">
        <f t="shared" si="12"/>
        <v> </v>
      </c>
      <c r="S73" s="106" t="str">
        <f t="shared" si="13"/>
        <v> </v>
      </c>
      <c r="T73" s="107" t="s">
        <v>78</v>
      </c>
      <c r="U73" s="102">
        <f aca="true" t="shared" si="16" ref="U73:U136">IF(SUM(O73:S73)&gt;0,1,"")</f>
      </c>
      <c r="V73" s="34"/>
      <c r="W73" s="34"/>
      <c r="X73" s="34"/>
      <c r="Y73" s="34"/>
      <c r="Z73" s="34"/>
    </row>
    <row r="74" spans="1:26" s="33" customFormat="1" ht="12.75" customHeight="1">
      <c r="A74" s="13"/>
      <c r="B74" s="111" t="s">
        <v>522</v>
      </c>
      <c r="C74" s="111" t="s">
        <v>232</v>
      </c>
      <c r="D74" s="104" t="s">
        <v>515</v>
      </c>
      <c r="E74" s="100" t="s">
        <v>54</v>
      </c>
      <c r="F74" s="28"/>
      <c r="G74" s="97"/>
      <c r="H74" s="28">
        <f t="shared" si="14"/>
        <v>0</v>
      </c>
      <c r="I74" s="42"/>
      <c r="J74" s="32"/>
      <c r="K74" s="14"/>
      <c r="L74" s="37">
        <f t="shared" si="15"/>
        <v>0</v>
      </c>
      <c r="M74" s="32">
        <v>46</v>
      </c>
      <c r="N74" s="11"/>
      <c r="O74" s="12"/>
      <c r="P74" s="38"/>
      <c r="Q74" s="106" t="str">
        <f t="shared" si="11"/>
        <v> </v>
      </c>
      <c r="R74" s="141" t="str">
        <f t="shared" si="12"/>
        <v> </v>
      </c>
      <c r="S74" s="106" t="str">
        <f t="shared" si="13"/>
        <v> </v>
      </c>
      <c r="T74" s="107" t="s">
        <v>280</v>
      </c>
      <c r="U74" s="102">
        <f t="shared" si="16"/>
      </c>
      <c r="V74" s="34"/>
      <c r="W74" s="34"/>
      <c r="X74" s="34"/>
      <c r="Y74" s="34"/>
      <c r="Z74" s="34"/>
    </row>
    <row r="75" spans="1:26" s="33" customFormat="1" ht="12.75" customHeight="1">
      <c r="A75" s="13"/>
      <c r="B75" s="105" t="s">
        <v>579</v>
      </c>
      <c r="C75" s="105" t="s">
        <v>549</v>
      </c>
      <c r="D75" s="100" t="s">
        <v>578</v>
      </c>
      <c r="E75" s="133" t="s">
        <v>52</v>
      </c>
      <c r="F75" s="28">
        <v>3168</v>
      </c>
      <c r="G75" s="14">
        <v>2</v>
      </c>
      <c r="H75" s="28">
        <f t="shared" si="14"/>
        <v>3068</v>
      </c>
      <c r="I75" s="42">
        <f>G75/F75*100</f>
        <v>0.06313131313131314</v>
      </c>
      <c r="J75" s="32"/>
      <c r="K75" s="14"/>
      <c r="L75" s="37">
        <f t="shared" si="15"/>
        <v>0</v>
      </c>
      <c r="M75" s="32">
        <v>46</v>
      </c>
      <c r="N75" s="11"/>
      <c r="O75" s="12"/>
      <c r="P75" s="38"/>
      <c r="Q75" s="106" t="str">
        <f t="shared" si="11"/>
        <v> </v>
      </c>
      <c r="R75" s="141" t="str">
        <f t="shared" si="12"/>
        <v> </v>
      </c>
      <c r="S75" s="106" t="str">
        <f t="shared" si="13"/>
        <v> </v>
      </c>
      <c r="T75" s="107" t="s">
        <v>597</v>
      </c>
      <c r="U75" s="102">
        <f t="shared" si="16"/>
      </c>
      <c r="V75" s="34"/>
      <c r="W75" s="34"/>
      <c r="X75" s="34"/>
      <c r="Y75" s="34"/>
      <c r="Z75" s="34"/>
    </row>
    <row r="76" spans="1:26" s="33" customFormat="1" ht="12.75" customHeight="1">
      <c r="A76" s="13"/>
      <c r="B76" s="105" t="s">
        <v>213</v>
      </c>
      <c r="C76" s="105" t="s">
        <v>214</v>
      </c>
      <c r="D76" s="108" t="s">
        <v>670</v>
      </c>
      <c r="E76" s="133" t="s">
        <v>52</v>
      </c>
      <c r="F76" s="28"/>
      <c r="G76" s="118"/>
      <c r="H76" s="28">
        <f t="shared" si="14"/>
        <v>0</v>
      </c>
      <c r="I76" s="42"/>
      <c r="J76" s="32"/>
      <c r="K76" s="14"/>
      <c r="L76" s="37">
        <f t="shared" si="15"/>
        <v>0</v>
      </c>
      <c r="M76" s="32">
        <v>49</v>
      </c>
      <c r="N76" s="106"/>
      <c r="O76" s="12"/>
      <c r="P76" s="11"/>
      <c r="Q76" s="106" t="str">
        <f t="shared" si="11"/>
        <v> </v>
      </c>
      <c r="R76" s="141" t="str">
        <f t="shared" si="12"/>
        <v> </v>
      </c>
      <c r="S76" s="106" t="str">
        <f t="shared" si="13"/>
        <v> </v>
      </c>
      <c r="T76" s="107" t="s">
        <v>78</v>
      </c>
      <c r="U76" s="102">
        <f t="shared" si="16"/>
      </c>
      <c r="V76" s="34"/>
      <c r="W76" s="34"/>
      <c r="X76" s="34"/>
      <c r="Y76" s="34"/>
      <c r="Z76" s="34"/>
    </row>
    <row r="77" spans="1:26" s="33" customFormat="1" ht="12.75" customHeight="1">
      <c r="A77" s="13"/>
      <c r="B77" s="104" t="s">
        <v>212</v>
      </c>
      <c r="C77" s="104" t="s">
        <v>33</v>
      </c>
      <c r="D77" s="108" t="s">
        <v>670</v>
      </c>
      <c r="E77" s="100" t="s">
        <v>54</v>
      </c>
      <c r="F77" s="28"/>
      <c r="G77" s="97"/>
      <c r="H77" s="28">
        <f t="shared" si="14"/>
        <v>0</v>
      </c>
      <c r="I77" s="42"/>
      <c r="J77" s="32"/>
      <c r="K77" s="14"/>
      <c r="L77" s="37">
        <f t="shared" si="15"/>
        <v>0</v>
      </c>
      <c r="M77" s="32">
        <v>50</v>
      </c>
      <c r="N77" s="11"/>
      <c r="O77" s="12"/>
      <c r="P77" s="11"/>
      <c r="Q77" s="106" t="str">
        <f t="shared" si="11"/>
        <v> </v>
      </c>
      <c r="R77" s="141" t="str">
        <f t="shared" si="12"/>
        <v> </v>
      </c>
      <c r="S77" s="106" t="str">
        <f t="shared" si="13"/>
        <v> </v>
      </c>
      <c r="T77" s="107" t="s">
        <v>78</v>
      </c>
      <c r="U77" s="102">
        <f t="shared" si="16"/>
      </c>
      <c r="V77" s="34"/>
      <c r="W77" s="34"/>
      <c r="X77" s="34"/>
      <c r="Y77" s="34"/>
      <c r="Z77" s="34"/>
    </row>
    <row r="78" spans="1:26" s="33" customFormat="1" ht="12.75" customHeight="1">
      <c r="A78" s="13"/>
      <c r="B78" s="104" t="s">
        <v>149</v>
      </c>
      <c r="C78" s="104" t="s">
        <v>150</v>
      </c>
      <c r="D78" s="104" t="s">
        <v>660</v>
      </c>
      <c r="E78" s="104" t="s">
        <v>53</v>
      </c>
      <c r="F78" s="28">
        <v>2875</v>
      </c>
      <c r="G78" s="14">
        <v>9</v>
      </c>
      <c r="H78" s="28">
        <f t="shared" si="14"/>
        <v>2425</v>
      </c>
      <c r="I78" s="42">
        <f>G78/F78*100</f>
        <v>0.3130434782608696</v>
      </c>
      <c r="J78" s="32"/>
      <c r="K78" s="14"/>
      <c r="L78" s="37">
        <f t="shared" si="15"/>
        <v>0</v>
      </c>
      <c r="M78" s="32">
        <v>51</v>
      </c>
      <c r="N78" s="11"/>
      <c r="O78" s="12"/>
      <c r="P78" s="11"/>
      <c r="Q78" s="106" t="str">
        <f t="shared" si="11"/>
        <v> </v>
      </c>
      <c r="R78" s="141" t="str">
        <f t="shared" si="12"/>
        <v> </v>
      </c>
      <c r="S78" s="106" t="str">
        <f t="shared" si="13"/>
        <v> </v>
      </c>
      <c r="T78" s="107" t="s">
        <v>65</v>
      </c>
      <c r="U78" s="102">
        <f t="shared" si="16"/>
      </c>
      <c r="V78" s="34"/>
      <c r="W78" s="34"/>
      <c r="X78" s="34"/>
      <c r="Y78" s="34"/>
      <c r="Z78" s="34"/>
    </row>
    <row r="79" spans="1:26" s="33" customFormat="1" ht="12.75" customHeight="1">
      <c r="A79" s="13"/>
      <c r="B79" s="100" t="s">
        <v>315</v>
      </c>
      <c r="C79" s="100" t="s">
        <v>316</v>
      </c>
      <c r="D79" s="100" t="s">
        <v>690</v>
      </c>
      <c r="E79" s="133" t="s">
        <v>52</v>
      </c>
      <c r="F79" s="28"/>
      <c r="G79" s="97"/>
      <c r="H79" s="28">
        <f t="shared" si="14"/>
        <v>0</v>
      </c>
      <c r="I79" s="42"/>
      <c r="J79" s="32"/>
      <c r="K79" s="14"/>
      <c r="L79" s="37">
        <f t="shared" si="15"/>
        <v>0</v>
      </c>
      <c r="M79" s="32">
        <v>51</v>
      </c>
      <c r="N79" s="11"/>
      <c r="O79" s="12"/>
      <c r="P79" s="38"/>
      <c r="Q79" s="106" t="str">
        <f t="shared" si="11"/>
        <v> </v>
      </c>
      <c r="R79" s="141" t="str">
        <f t="shared" si="12"/>
        <v> </v>
      </c>
      <c r="S79" s="106" t="str">
        <f t="shared" si="13"/>
        <v> </v>
      </c>
      <c r="T79" s="107" t="s">
        <v>318</v>
      </c>
      <c r="U79" s="102">
        <f t="shared" si="16"/>
      </c>
      <c r="V79" s="34"/>
      <c r="W79" s="34"/>
      <c r="X79" s="34"/>
      <c r="Y79" s="34"/>
      <c r="Z79" s="34"/>
    </row>
    <row r="80" spans="1:26" s="33" customFormat="1" ht="12.75" customHeight="1">
      <c r="A80" s="13"/>
      <c r="B80" s="104" t="s">
        <v>58</v>
      </c>
      <c r="C80" s="104" t="s">
        <v>232</v>
      </c>
      <c r="D80" s="100" t="s">
        <v>697</v>
      </c>
      <c r="E80" s="100" t="s">
        <v>52</v>
      </c>
      <c r="F80" s="28"/>
      <c r="G80" s="14"/>
      <c r="H80" s="28">
        <f t="shared" si="14"/>
        <v>0</v>
      </c>
      <c r="I80" s="42"/>
      <c r="J80" s="32"/>
      <c r="K80" s="14"/>
      <c r="L80" s="37">
        <f t="shared" si="15"/>
        <v>0</v>
      </c>
      <c r="M80" s="32">
        <v>51</v>
      </c>
      <c r="N80" s="11"/>
      <c r="O80" s="12"/>
      <c r="P80" s="11"/>
      <c r="Q80" s="106" t="str">
        <f t="shared" si="11"/>
        <v> </v>
      </c>
      <c r="R80" s="141" t="str">
        <f t="shared" si="12"/>
        <v> </v>
      </c>
      <c r="S80" s="106" t="str">
        <f t="shared" si="13"/>
        <v> </v>
      </c>
      <c r="T80" s="107" t="s">
        <v>402</v>
      </c>
      <c r="U80" s="102">
        <f t="shared" si="16"/>
      </c>
      <c r="V80" s="34"/>
      <c r="W80" s="34"/>
      <c r="X80" s="34"/>
      <c r="Y80" s="34"/>
      <c r="Z80" s="34"/>
    </row>
    <row r="81" spans="1:26" s="33" customFormat="1" ht="12.75" customHeight="1">
      <c r="A81" s="13"/>
      <c r="B81" s="104" t="s">
        <v>548</v>
      </c>
      <c r="C81" s="104" t="s">
        <v>503</v>
      </c>
      <c r="D81" s="100" t="s">
        <v>738</v>
      </c>
      <c r="E81" s="133" t="s">
        <v>52</v>
      </c>
      <c r="F81" s="28">
        <v>2598</v>
      </c>
      <c r="G81" s="97">
        <v>3</v>
      </c>
      <c r="H81" s="28">
        <f t="shared" si="14"/>
        <v>2448</v>
      </c>
      <c r="I81" s="42">
        <f>G81/F81*100</f>
        <v>0.11547344110854503</v>
      </c>
      <c r="J81" s="112">
        <v>45</v>
      </c>
      <c r="K81" s="14">
        <v>0</v>
      </c>
      <c r="L81" s="37">
        <f t="shared" si="15"/>
        <v>4500</v>
      </c>
      <c r="M81" s="98">
        <v>51</v>
      </c>
      <c r="N81" s="11"/>
      <c r="O81" s="12"/>
      <c r="P81" s="11"/>
      <c r="Q81" s="106" t="str">
        <f t="shared" si="11"/>
        <v> </v>
      </c>
      <c r="R81" s="141" t="str">
        <f t="shared" si="12"/>
        <v> </v>
      </c>
      <c r="S81" s="106" t="str">
        <f t="shared" si="13"/>
        <v> </v>
      </c>
      <c r="T81" s="107" t="s">
        <v>657</v>
      </c>
      <c r="U81" s="102">
        <f t="shared" si="16"/>
      </c>
      <c r="V81" s="34"/>
      <c r="W81" s="34"/>
      <c r="X81" s="34"/>
      <c r="Y81" s="34"/>
      <c r="Z81" s="34"/>
    </row>
    <row r="82" spans="1:26" s="33" customFormat="1" ht="12.75" customHeight="1">
      <c r="A82" s="13"/>
      <c r="B82" s="108" t="s">
        <v>211</v>
      </c>
      <c r="C82" s="104" t="s">
        <v>59</v>
      </c>
      <c r="D82" s="108" t="s">
        <v>208</v>
      </c>
      <c r="E82" s="133" t="s">
        <v>52</v>
      </c>
      <c r="F82" s="28"/>
      <c r="G82" s="118"/>
      <c r="H82" s="28">
        <f t="shared" si="14"/>
        <v>0</v>
      </c>
      <c r="I82" s="42"/>
      <c r="J82" s="32"/>
      <c r="K82" s="14"/>
      <c r="L82" s="37">
        <f t="shared" si="15"/>
        <v>0</v>
      </c>
      <c r="M82" s="32">
        <v>54</v>
      </c>
      <c r="N82" s="11"/>
      <c r="O82" s="12"/>
      <c r="P82" s="11"/>
      <c r="Q82" s="106" t="str">
        <f t="shared" si="11"/>
        <v> </v>
      </c>
      <c r="R82" s="141" t="str">
        <f t="shared" si="12"/>
        <v> </v>
      </c>
      <c r="S82" s="106" t="str">
        <f t="shared" si="13"/>
        <v> </v>
      </c>
      <c r="T82" s="107" t="s">
        <v>78</v>
      </c>
      <c r="U82" s="102">
        <f t="shared" si="16"/>
      </c>
      <c r="V82" s="34"/>
      <c r="W82" s="34"/>
      <c r="X82" s="34"/>
      <c r="Y82" s="34"/>
      <c r="Z82" s="34"/>
    </row>
    <row r="83" spans="1:26" s="33" customFormat="1" ht="12.75" customHeight="1">
      <c r="A83" s="13"/>
      <c r="B83" s="104" t="s">
        <v>276</v>
      </c>
      <c r="C83" s="100" t="s">
        <v>277</v>
      </c>
      <c r="D83" s="105" t="s">
        <v>265</v>
      </c>
      <c r="E83" s="133" t="s">
        <v>53</v>
      </c>
      <c r="F83" s="28"/>
      <c r="G83" s="14"/>
      <c r="H83" s="28">
        <f t="shared" si="14"/>
        <v>0</v>
      </c>
      <c r="I83" s="42"/>
      <c r="J83" s="32"/>
      <c r="K83" s="14"/>
      <c r="L83" s="37">
        <f t="shared" si="15"/>
        <v>0</v>
      </c>
      <c r="M83" s="32">
        <v>54</v>
      </c>
      <c r="N83" s="11"/>
      <c r="O83" s="12"/>
      <c r="P83" s="11"/>
      <c r="Q83" s="106" t="str">
        <f t="shared" si="11"/>
        <v> </v>
      </c>
      <c r="R83" s="141" t="str">
        <f t="shared" si="12"/>
        <v> </v>
      </c>
      <c r="S83" s="106" t="str">
        <f t="shared" si="13"/>
        <v> </v>
      </c>
      <c r="T83" s="107" t="s">
        <v>279</v>
      </c>
      <c r="U83" s="102">
        <f t="shared" si="16"/>
      </c>
      <c r="V83" s="34"/>
      <c r="W83" s="34"/>
      <c r="X83" s="34"/>
      <c r="Y83" s="34"/>
      <c r="Z83" s="34"/>
    </row>
    <row r="84" spans="1:26" s="33" customFormat="1" ht="12.75" customHeight="1">
      <c r="A84" s="13"/>
      <c r="B84" s="105" t="s">
        <v>190</v>
      </c>
      <c r="C84" s="105" t="s">
        <v>25</v>
      </c>
      <c r="D84" s="100" t="s">
        <v>166</v>
      </c>
      <c r="E84" s="100" t="s">
        <v>56</v>
      </c>
      <c r="F84" s="28"/>
      <c r="G84" s="118"/>
      <c r="H84" s="28">
        <f t="shared" si="14"/>
        <v>0</v>
      </c>
      <c r="I84" s="42"/>
      <c r="J84" s="32"/>
      <c r="K84" s="14"/>
      <c r="L84" s="37">
        <f t="shared" si="15"/>
        <v>0</v>
      </c>
      <c r="M84" s="32">
        <v>55</v>
      </c>
      <c r="N84" s="11"/>
      <c r="O84" s="12"/>
      <c r="P84" s="11"/>
      <c r="Q84" s="106" t="str">
        <f t="shared" si="11"/>
        <v> </v>
      </c>
      <c r="R84" s="141" t="str">
        <f t="shared" si="12"/>
        <v> </v>
      </c>
      <c r="S84" s="106" t="str">
        <f t="shared" si="13"/>
        <v> </v>
      </c>
      <c r="T84" s="107" t="s">
        <v>44</v>
      </c>
      <c r="U84" s="145">
        <f t="shared" si="16"/>
      </c>
      <c r="V84" s="36"/>
      <c r="W84" s="34"/>
      <c r="X84" s="34"/>
      <c r="Y84" s="34"/>
      <c r="Z84" s="34"/>
    </row>
    <row r="85" spans="1:26" s="33" customFormat="1" ht="12.75" customHeight="1">
      <c r="A85" s="13"/>
      <c r="B85" s="116" t="s">
        <v>521</v>
      </c>
      <c r="C85" s="116" t="s">
        <v>34</v>
      </c>
      <c r="D85" s="100" t="s">
        <v>515</v>
      </c>
      <c r="E85" s="100" t="s">
        <v>54</v>
      </c>
      <c r="F85" s="28"/>
      <c r="G85" s="97"/>
      <c r="H85" s="28">
        <f t="shared" si="14"/>
        <v>0</v>
      </c>
      <c r="I85" s="42"/>
      <c r="J85" s="32"/>
      <c r="K85" s="14"/>
      <c r="L85" s="37">
        <f t="shared" si="15"/>
        <v>0</v>
      </c>
      <c r="M85" s="29">
        <v>55</v>
      </c>
      <c r="N85" s="11"/>
      <c r="O85" s="12"/>
      <c r="P85" s="11"/>
      <c r="Q85" s="106" t="str">
        <f t="shared" si="11"/>
        <v> </v>
      </c>
      <c r="R85" s="141" t="str">
        <f t="shared" si="12"/>
        <v> </v>
      </c>
      <c r="S85" s="106" t="str">
        <f t="shared" si="13"/>
        <v> </v>
      </c>
      <c r="T85" s="107" t="s">
        <v>280</v>
      </c>
      <c r="U85" s="102">
        <f t="shared" si="16"/>
      </c>
      <c r="V85" s="34"/>
      <c r="W85" s="34"/>
      <c r="X85" s="34"/>
      <c r="Y85" s="34"/>
      <c r="Z85" s="34"/>
    </row>
    <row r="86" spans="1:26" s="33" customFormat="1" ht="12.75" customHeight="1">
      <c r="A86" s="13"/>
      <c r="B86" s="100" t="s">
        <v>400</v>
      </c>
      <c r="C86" s="100" t="s">
        <v>366</v>
      </c>
      <c r="D86" s="100" t="s">
        <v>697</v>
      </c>
      <c r="E86" s="104" t="s">
        <v>52</v>
      </c>
      <c r="F86" s="28"/>
      <c r="G86" s="97"/>
      <c r="H86" s="28">
        <f t="shared" si="14"/>
        <v>0</v>
      </c>
      <c r="I86" s="42"/>
      <c r="J86" s="32"/>
      <c r="K86" s="14"/>
      <c r="L86" s="37">
        <f t="shared" si="15"/>
        <v>0</v>
      </c>
      <c r="M86" s="32">
        <v>56</v>
      </c>
      <c r="N86" s="11"/>
      <c r="O86" s="12"/>
      <c r="P86" s="11"/>
      <c r="Q86" s="106" t="str">
        <f t="shared" si="11"/>
        <v> </v>
      </c>
      <c r="R86" s="141" t="str">
        <f t="shared" si="12"/>
        <v> </v>
      </c>
      <c r="S86" s="106" t="str">
        <f t="shared" si="13"/>
        <v> </v>
      </c>
      <c r="T86" s="107" t="s">
        <v>402</v>
      </c>
      <c r="U86" s="102">
        <f t="shared" si="16"/>
      </c>
      <c r="V86" s="34"/>
      <c r="W86" s="34"/>
      <c r="X86" s="34"/>
      <c r="Y86" s="34"/>
      <c r="Z86" s="34"/>
    </row>
    <row r="87" spans="1:26" s="33" customFormat="1" ht="12.75" customHeight="1">
      <c r="A87" s="13"/>
      <c r="B87" s="100" t="s">
        <v>314</v>
      </c>
      <c r="C87" s="100" t="s">
        <v>25</v>
      </c>
      <c r="D87" s="109" t="s">
        <v>300</v>
      </c>
      <c r="E87" s="100" t="s">
        <v>56</v>
      </c>
      <c r="F87" s="28"/>
      <c r="G87" s="97"/>
      <c r="H87" s="28">
        <f t="shared" si="14"/>
        <v>0</v>
      </c>
      <c r="I87" s="42"/>
      <c r="J87" s="32"/>
      <c r="K87" s="14"/>
      <c r="L87" s="37">
        <f t="shared" si="15"/>
        <v>0</v>
      </c>
      <c r="M87" s="32">
        <v>57</v>
      </c>
      <c r="N87" s="11"/>
      <c r="O87" s="12"/>
      <c r="P87" s="11"/>
      <c r="Q87" s="106" t="str">
        <f t="shared" si="11"/>
        <v> </v>
      </c>
      <c r="R87" s="141" t="str">
        <f t="shared" si="12"/>
        <v> </v>
      </c>
      <c r="S87" s="106" t="str">
        <f t="shared" si="13"/>
        <v> </v>
      </c>
      <c r="T87" s="107" t="s">
        <v>318</v>
      </c>
      <c r="U87" s="102">
        <f t="shared" si="16"/>
      </c>
      <c r="V87" s="34"/>
      <c r="W87" s="34"/>
      <c r="X87" s="34"/>
      <c r="Y87" s="34"/>
      <c r="Z87" s="34"/>
    </row>
    <row r="88" spans="1:26" s="33" customFormat="1" ht="12.75" customHeight="1">
      <c r="A88" s="13"/>
      <c r="B88" s="104" t="s">
        <v>628</v>
      </c>
      <c r="C88" s="104" t="s">
        <v>299</v>
      </c>
      <c r="D88" s="105" t="s">
        <v>721</v>
      </c>
      <c r="E88" s="133" t="s">
        <v>52</v>
      </c>
      <c r="F88" s="28"/>
      <c r="G88" s="97"/>
      <c r="H88" s="28">
        <f t="shared" si="14"/>
        <v>0</v>
      </c>
      <c r="I88" s="42"/>
      <c r="J88" s="112"/>
      <c r="K88" s="14"/>
      <c r="L88" s="37">
        <f t="shared" si="15"/>
        <v>0</v>
      </c>
      <c r="M88" s="98">
        <v>58</v>
      </c>
      <c r="N88" s="11"/>
      <c r="O88" s="12"/>
      <c r="P88" s="11"/>
      <c r="Q88" s="106" t="str">
        <f t="shared" si="11"/>
        <v> </v>
      </c>
      <c r="R88" s="141" t="str">
        <f t="shared" si="12"/>
        <v> </v>
      </c>
      <c r="S88" s="106" t="str">
        <f t="shared" si="13"/>
        <v> </v>
      </c>
      <c r="T88" s="107" t="s">
        <v>629</v>
      </c>
      <c r="U88" s="102">
        <f t="shared" si="16"/>
      </c>
      <c r="V88" s="34"/>
      <c r="W88" s="34"/>
      <c r="X88" s="34"/>
      <c r="Y88" s="34"/>
      <c r="Z88" s="34"/>
    </row>
    <row r="89" spans="1:26" s="33" customFormat="1" ht="12.75" customHeight="1">
      <c r="A89" s="13"/>
      <c r="B89" s="87" t="s">
        <v>458</v>
      </c>
      <c r="C89" s="87" t="s">
        <v>70</v>
      </c>
      <c r="D89" s="104" t="s">
        <v>708</v>
      </c>
      <c r="E89" s="38" t="s">
        <v>54</v>
      </c>
      <c r="F89" s="28"/>
      <c r="G89" s="14"/>
      <c r="H89" s="28">
        <f t="shared" si="14"/>
        <v>0</v>
      </c>
      <c r="I89" s="42"/>
      <c r="J89" s="32"/>
      <c r="K89" s="14"/>
      <c r="L89" s="37">
        <f t="shared" si="15"/>
        <v>0</v>
      </c>
      <c r="M89" s="32">
        <v>58</v>
      </c>
      <c r="N89" s="11"/>
      <c r="O89" s="12"/>
      <c r="P89" s="11"/>
      <c r="Q89" s="106" t="str">
        <f t="shared" si="11"/>
        <v> </v>
      </c>
      <c r="R89" s="141" t="str">
        <f t="shared" si="12"/>
        <v> </v>
      </c>
      <c r="S89" s="106" t="str">
        <f t="shared" si="13"/>
        <v> </v>
      </c>
      <c r="T89" s="107" t="s">
        <v>525</v>
      </c>
      <c r="U89" s="102">
        <f t="shared" si="16"/>
      </c>
      <c r="V89" s="34"/>
      <c r="W89" s="34"/>
      <c r="X89" s="34"/>
      <c r="Y89" s="34"/>
      <c r="Z89" s="34"/>
    </row>
    <row r="90" spans="1:26" s="33" customFormat="1" ht="12.75" customHeight="1">
      <c r="A90" s="13"/>
      <c r="B90" s="108" t="s">
        <v>86</v>
      </c>
      <c r="C90" s="104" t="s">
        <v>34</v>
      </c>
      <c r="D90" s="100" t="s">
        <v>666</v>
      </c>
      <c r="E90" s="38" t="s">
        <v>189</v>
      </c>
      <c r="F90" s="28"/>
      <c r="G90" s="118"/>
      <c r="H90" s="28">
        <f t="shared" si="14"/>
        <v>0</v>
      </c>
      <c r="I90" s="42"/>
      <c r="J90" s="32"/>
      <c r="K90" s="14"/>
      <c r="L90" s="37">
        <f t="shared" si="15"/>
        <v>0</v>
      </c>
      <c r="M90" s="32">
        <v>60</v>
      </c>
      <c r="N90" s="11"/>
      <c r="O90" s="12"/>
      <c r="P90" s="11"/>
      <c r="Q90" s="106" t="str">
        <f t="shared" si="11"/>
        <v> </v>
      </c>
      <c r="R90" s="141" t="str">
        <f t="shared" si="12"/>
        <v> </v>
      </c>
      <c r="S90" s="106" t="str">
        <f t="shared" si="13"/>
        <v> </v>
      </c>
      <c r="T90" s="107" t="s">
        <v>44</v>
      </c>
      <c r="U90" s="145">
        <f t="shared" si="16"/>
      </c>
      <c r="V90" s="36"/>
      <c r="W90" s="34"/>
      <c r="X90" s="34"/>
      <c r="Y90" s="34"/>
      <c r="Z90" s="34"/>
    </row>
    <row r="91" spans="1:26" s="33" customFormat="1" ht="12.75" customHeight="1">
      <c r="A91" s="13"/>
      <c r="B91" s="104" t="s">
        <v>312</v>
      </c>
      <c r="C91" s="104" t="s">
        <v>50</v>
      </c>
      <c r="D91" s="100" t="s">
        <v>303</v>
      </c>
      <c r="E91" s="100" t="s">
        <v>54</v>
      </c>
      <c r="F91" s="28"/>
      <c r="G91" s="14"/>
      <c r="H91" s="28">
        <f t="shared" si="14"/>
        <v>0</v>
      </c>
      <c r="I91" s="42"/>
      <c r="J91" s="32"/>
      <c r="K91" s="14"/>
      <c r="L91" s="37">
        <f t="shared" si="15"/>
        <v>0</v>
      </c>
      <c r="M91" s="32">
        <v>60</v>
      </c>
      <c r="N91" s="11"/>
      <c r="O91" s="12"/>
      <c r="P91" s="11"/>
      <c r="Q91" s="106" t="str">
        <f t="shared" si="11"/>
        <v> </v>
      </c>
      <c r="R91" s="141" t="str">
        <f t="shared" si="12"/>
        <v> </v>
      </c>
      <c r="S91" s="106" t="str">
        <f t="shared" si="13"/>
        <v> </v>
      </c>
      <c r="T91" s="107" t="s">
        <v>318</v>
      </c>
      <c r="U91" s="102">
        <f t="shared" si="16"/>
      </c>
      <c r="V91" s="34"/>
      <c r="W91" s="34"/>
      <c r="X91" s="34"/>
      <c r="Y91" s="34"/>
      <c r="Z91" s="34"/>
    </row>
    <row r="92" spans="1:26" s="33" customFormat="1" ht="12.75" customHeight="1">
      <c r="A92" s="13"/>
      <c r="B92" s="87" t="s">
        <v>313</v>
      </c>
      <c r="C92" s="87" t="s">
        <v>69</v>
      </c>
      <c r="D92" s="100" t="s">
        <v>300</v>
      </c>
      <c r="E92" s="133" t="s">
        <v>52</v>
      </c>
      <c r="F92" s="28"/>
      <c r="G92" s="97"/>
      <c r="H92" s="28">
        <f t="shared" si="14"/>
        <v>0</v>
      </c>
      <c r="I92" s="42"/>
      <c r="J92" s="32"/>
      <c r="K92" s="14"/>
      <c r="L92" s="37">
        <f t="shared" si="15"/>
        <v>0</v>
      </c>
      <c r="M92" s="32">
        <v>60</v>
      </c>
      <c r="N92" s="11"/>
      <c r="O92" s="12"/>
      <c r="P92" s="11"/>
      <c r="Q92" s="106" t="str">
        <f t="shared" si="11"/>
        <v> </v>
      </c>
      <c r="R92" s="141" t="str">
        <f t="shared" si="12"/>
        <v> </v>
      </c>
      <c r="S92" s="106" t="str">
        <f t="shared" si="13"/>
        <v> </v>
      </c>
      <c r="T92" s="107" t="s">
        <v>318</v>
      </c>
      <c r="U92" s="102">
        <f t="shared" si="16"/>
      </c>
      <c r="V92" s="34"/>
      <c r="W92" s="34"/>
      <c r="X92" s="34"/>
      <c r="Y92" s="34"/>
      <c r="Z92" s="34"/>
    </row>
    <row r="93" spans="1:26" s="33" customFormat="1" ht="12.75" customHeight="1">
      <c r="A93" s="13"/>
      <c r="B93" s="109" t="s">
        <v>593</v>
      </c>
      <c r="C93" s="109" t="s">
        <v>594</v>
      </c>
      <c r="D93" s="100" t="s">
        <v>718</v>
      </c>
      <c r="E93" s="133" t="s">
        <v>53</v>
      </c>
      <c r="F93" s="28"/>
      <c r="G93" s="121"/>
      <c r="H93" s="28">
        <f t="shared" si="14"/>
        <v>0</v>
      </c>
      <c r="I93" s="42"/>
      <c r="J93" s="32"/>
      <c r="K93" s="14"/>
      <c r="L93" s="37">
        <f t="shared" si="15"/>
        <v>0</v>
      </c>
      <c r="M93" s="32">
        <v>60</v>
      </c>
      <c r="N93" s="11"/>
      <c r="O93" s="12"/>
      <c r="P93" s="11"/>
      <c r="Q93" s="106" t="str">
        <f t="shared" si="11"/>
        <v> </v>
      </c>
      <c r="R93" s="141" t="str">
        <f t="shared" si="12"/>
        <v> </v>
      </c>
      <c r="S93" s="106" t="str">
        <f t="shared" si="13"/>
        <v> </v>
      </c>
      <c r="T93" s="107" t="s">
        <v>597</v>
      </c>
      <c r="U93" s="102">
        <f t="shared" si="16"/>
      </c>
      <c r="V93" s="36"/>
      <c r="W93" s="34"/>
      <c r="X93" s="34"/>
      <c r="Y93" s="34"/>
      <c r="Z93" s="34"/>
    </row>
    <row r="94" spans="1:26" s="33" customFormat="1" ht="12.75" customHeight="1">
      <c r="A94" s="13"/>
      <c r="B94" s="104" t="s">
        <v>210</v>
      </c>
      <c r="C94" s="104" t="s">
        <v>29</v>
      </c>
      <c r="D94" s="146" t="s">
        <v>672</v>
      </c>
      <c r="E94" s="133" t="s">
        <v>53</v>
      </c>
      <c r="F94" s="28"/>
      <c r="G94" s="14"/>
      <c r="H94" s="28">
        <f t="shared" si="14"/>
        <v>0</v>
      </c>
      <c r="I94" s="42"/>
      <c r="J94" s="32"/>
      <c r="K94" s="14"/>
      <c r="L94" s="37">
        <f t="shared" si="15"/>
        <v>0</v>
      </c>
      <c r="M94" s="32">
        <v>61</v>
      </c>
      <c r="N94" s="11"/>
      <c r="O94" s="12"/>
      <c r="P94" s="11"/>
      <c r="Q94" s="106" t="str">
        <f t="shared" si="11"/>
        <v> </v>
      </c>
      <c r="R94" s="141" t="str">
        <f t="shared" si="12"/>
        <v> </v>
      </c>
      <c r="S94" s="106" t="str">
        <f t="shared" si="13"/>
        <v> </v>
      </c>
      <c r="T94" s="107" t="s">
        <v>78</v>
      </c>
      <c r="U94" s="102">
        <f t="shared" si="16"/>
      </c>
      <c r="V94" s="34"/>
      <c r="W94" s="34"/>
      <c r="X94" s="34"/>
      <c r="Y94" s="34"/>
      <c r="Z94" s="34"/>
    </row>
    <row r="95" spans="1:26" s="33" customFormat="1" ht="12.75" customHeight="1">
      <c r="A95" s="13"/>
      <c r="B95" s="87" t="s">
        <v>188</v>
      </c>
      <c r="C95" s="87" t="s">
        <v>45</v>
      </c>
      <c r="D95" s="100" t="s">
        <v>666</v>
      </c>
      <c r="E95" s="100" t="s">
        <v>184</v>
      </c>
      <c r="F95" s="28"/>
      <c r="G95" s="14"/>
      <c r="H95" s="28">
        <f t="shared" si="14"/>
        <v>0</v>
      </c>
      <c r="I95" s="42"/>
      <c r="J95" s="32"/>
      <c r="K95" s="14"/>
      <c r="L95" s="37">
        <f t="shared" si="15"/>
        <v>0</v>
      </c>
      <c r="M95" s="32">
        <v>61</v>
      </c>
      <c r="N95" s="11"/>
      <c r="O95" s="12"/>
      <c r="P95" s="11"/>
      <c r="Q95" s="106" t="str">
        <f t="shared" si="11"/>
        <v> </v>
      </c>
      <c r="R95" s="141" t="str">
        <f t="shared" si="12"/>
        <v> </v>
      </c>
      <c r="S95" s="106" t="str">
        <f t="shared" si="13"/>
        <v> </v>
      </c>
      <c r="T95" s="107" t="s">
        <v>44</v>
      </c>
      <c r="U95" s="102">
        <f t="shared" si="16"/>
      </c>
      <c r="V95" s="34"/>
      <c r="W95" s="34"/>
      <c r="X95" s="34"/>
      <c r="Y95" s="34"/>
      <c r="Z95" s="34"/>
    </row>
    <row r="96" spans="1:26" s="33" customFormat="1" ht="12.75" customHeight="1">
      <c r="A96" s="13"/>
      <c r="B96" s="105" t="s">
        <v>209</v>
      </c>
      <c r="C96" s="100" t="s">
        <v>31</v>
      </c>
      <c r="D96" s="146" t="s">
        <v>672</v>
      </c>
      <c r="E96" s="133" t="s">
        <v>52</v>
      </c>
      <c r="F96" s="28"/>
      <c r="G96" s="118"/>
      <c r="H96" s="28">
        <f t="shared" si="14"/>
        <v>0</v>
      </c>
      <c r="I96" s="42"/>
      <c r="J96" s="32"/>
      <c r="K96" s="14"/>
      <c r="L96" s="37">
        <f t="shared" si="15"/>
        <v>0</v>
      </c>
      <c r="M96" s="32">
        <v>62</v>
      </c>
      <c r="N96" s="11"/>
      <c r="O96" s="12"/>
      <c r="P96" s="11"/>
      <c r="Q96" s="106" t="str">
        <f t="shared" si="11"/>
        <v> </v>
      </c>
      <c r="R96" s="141" t="str">
        <f t="shared" si="12"/>
        <v> </v>
      </c>
      <c r="S96" s="106" t="str">
        <f t="shared" si="13"/>
        <v> </v>
      </c>
      <c r="T96" s="107" t="s">
        <v>78</v>
      </c>
      <c r="U96" s="102">
        <f t="shared" si="16"/>
      </c>
      <c r="V96" s="34"/>
      <c r="W96" s="34"/>
      <c r="X96" s="34"/>
      <c r="Y96" s="34"/>
      <c r="Z96" s="34"/>
    </row>
    <row r="97" spans="1:26" s="33" customFormat="1" ht="12.75" customHeight="1">
      <c r="A97" s="13"/>
      <c r="B97" s="104" t="s">
        <v>104</v>
      </c>
      <c r="C97" s="104" t="s">
        <v>58</v>
      </c>
      <c r="D97" s="108" t="s">
        <v>661</v>
      </c>
      <c r="E97" s="100" t="s">
        <v>53</v>
      </c>
      <c r="F97" s="28"/>
      <c r="G97" s="14"/>
      <c r="H97" s="28">
        <f t="shared" si="14"/>
        <v>0</v>
      </c>
      <c r="I97" s="42"/>
      <c r="J97" s="32"/>
      <c r="K97" s="14"/>
      <c r="L97" s="37">
        <f t="shared" si="15"/>
        <v>0</v>
      </c>
      <c r="M97" s="32">
        <v>62</v>
      </c>
      <c r="N97" s="11"/>
      <c r="O97" s="12"/>
      <c r="P97" s="11"/>
      <c r="Q97" s="106" t="str">
        <f t="shared" si="11"/>
        <v> </v>
      </c>
      <c r="R97" s="141" t="str">
        <f t="shared" si="12"/>
        <v> </v>
      </c>
      <c r="S97" s="106" t="str">
        <f t="shared" si="13"/>
        <v> </v>
      </c>
      <c r="T97" s="107" t="s">
        <v>65</v>
      </c>
      <c r="U97" s="102">
        <f t="shared" si="16"/>
      </c>
      <c r="V97" s="34"/>
      <c r="W97" s="34"/>
      <c r="X97" s="34"/>
      <c r="Y97" s="34"/>
      <c r="Z97" s="34"/>
    </row>
    <row r="98" spans="1:26" s="33" customFormat="1" ht="12.75" customHeight="1">
      <c r="A98" s="13"/>
      <c r="B98" s="110" t="s">
        <v>187</v>
      </c>
      <c r="C98" s="110" t="s">
        <v>30</v>
      </c>
      <c r="D98" s="100" t="s">
        <v>666</v>
      </c>
      <c r="E98" s="100" t="s">
        <v>56</v>
      </c>
      <c r="F98" s="28"/>
      <c r="G98" s="97"/>
      <c r="H98" s="28">
        <f t="shared" si="14"/>
        <v>0</v>
      </c>
      <c r="I98" s="42"/>
      <c r="J98" s="32"/>
      <c r="K98" s="14"/>
      <c r="L98" s="37">
        <f t="shared" si="15"/>
        <v>0</v>
      </c>
      <c r="M98" s="114">
        <v>62</v>
      </c>
      <c r="N98" s="11"/>
      <c r="O98" s="12"/>
      <c r="P98" s="11"/>
      <c r="Q98" s="106" t="str">
        <f t="shared" si="11"/>
        <v> </v>
      </c>
      <c r="R98" s="141" t="str">
        <f t="shared" si="12"/>
        <v> </v>
      </c>
      <c r="S98" s="106" t="str">
        <f t="shared" si="13"/>
        <v> </v>
      </c>
      <c r="T98" s="107" t="s">
        <v>44</v>
      </c>
      <c r="U98" s="102">
        <f t="shared" si="16"/>
      </c>
      <c r="V98" s="34"/>
      <c r="W98" s="34"/>
      <c r="X98" s="34"/>
      <c r="Y98" s="34"/>
      <c r="Z98" s="34"/>
    </row>
    <row r="99" spans="1:26" s="33" customFormat="1" ht="12.75" customHeight="1">
      <c r="A99" s="13"/>
      <c r="B99" s="104" t="s">
        <v>456</v>
      </c>
      <c r="C99" s="104" t="s">
        <v>457</v>
      </c>
      <c r="D99" s="105" t="s">
        <v>704</v>
      </c>
      <c r="E99" s="100" t="s">
        <v>52</v>
      </c>
      <c r="F99" s="28"/>
      <c r="G99" s="97"/>
      <c r="H99" s="28">
        <f t="shared" si="14"/>
        <v>0</v>
      </c>
      <c r="I99" s="42"/>
      <c r="J99" s="32"/>
      <c r="K99" s="14"/>
      <c r="L99" s="37">
        <f t="shared" si="15"/>
        <v>0</v>
      </c>
      <c r="M99" s="32">
        <v>62</v>
      </c>
      <c r="N99" s="11"/>
      <c r="O99" s="12"/>
      <c r="P99" s="11"/>
      <c r="Q99" s="106" t="str">
        <f t="shared" si="11"/>
        <v> </v>
      </c>
      <c r="R99" s="141" t="str">
        <f t="shared" si="12"/>
        <v> </v>
      </c>
      <c r="S99" s="106" t="str">
        <f t="shared" si="13"/>
        <v> </v>
      </c>
      <c r="T99" s="107" t="s">
        <v>525</v>
      </c>
      <c r="U99" s="102">
        <f t="shared" si="16"/>
      </c>
      <c r="V99" s="34"/>
      <c r="W99" s="34"/>
      <c r="X99" s="34"/>
      <c r="Y99" s="34"/>
      <c r="Z99" s="34"/>
    </row>
    <row r="100" spans="1:26" s="33" customFormat="1" ht="12.75" customHeight="1">
      <c r="A100" s="13"/>
      <c r="B100" s="104" t="s">
        <v>206</v>
      </c>
      <c r="C100" s="104" t="s">
        <v>207</v>
      </c>
      <c r="D100" s="100" t="s">
        <v>208</v>
      </c>
      <c r="E100" s="133" t="s">
        <v>52</v>
      </c>
      <c r="F100" s="28"/>
      <c r="G100" s="14"/>
      <c r="H100" s="28">
        <f t="shared" si="14"/>
        <v>0</v>
      </c>
      <c r="I100" s="42"/>
      <c r="J100" s="32"/>
      <c r="K100" s="14"/>
      <c r="L100" s="37">
        <f t="shared" si="15"/>
        <v>0</v>
      </c>
      <c r="M100" s="32">
        <v>63</v>
      </c>
      <c r="N100" s="11"/>
      <c r="O100" s="12"/>
      <c r="P100" s="11"/>
      <c r="Q100" s="106" t="str">
        <f t="shared" si="11"/>
        <v> </v>
      </c>
      <c r="R100" s="141" t="str">
        <f t="shared" si="12"/>
        <v> </v>
      </c>
      <c r="S100" s="106" t="str">
        <f t="shared" si="13"/>
        <v> </v>
      </c>
      <c r="T100" s="107" t="s">
        <v>78</v>
      </c>
      <c r="U100" s="102">
        <f t="shared" si="16"/>
      </c>
      <c r="V100" s="34"/>
      <c r="W100" s="34"/>
      <c r="X100" s="34"/>
      <c r="Y100" s="34"/>
      <c r="Z100" s="34"/>
    </row>
    <row r="101" spans="1:26" s="33" customFormat="1" ht="12.75" customHeight="1">
      <c r="A101" s="13"/>
      <c r="B101" s="104" t="s">
        <v>98</v>
      </c>
      <c r="C101" s="104" t="s">
        <v>28</v>
      </c>
      <c r="D101" s="100" t="s">
        <v>105</v>
      </c>
      <c r="E101" s="133" t="s">
        <v>52</v>
      </c>
      <c r="F101" s="28"/>
      <c r="G101" s="97"/>
      <c r="H101" s="28">
        <f t="shared" si="14"/>
        <v>0</v>
      </c>
      <c r="I101" s="42"/>
      <c r="J101" s="32"/>
      <c r="K101" s="14"/>
      <c r="L101" s="37">
        <f t="shared" si="15"/>
        <v>0</v>
      </c>
      <c r="M101" s="32">
        <v>63</v>
      </c>
      <c r="N101" s="11"/>
      <c r="O101" s="12"/>
      <c r="P101" s="11"/>
      <c r="Q101" s="106" t="str">
        <f t="shared" si="11"/>
        <v> </v>
      </c>
      <c r="R101" s="141" t="str">
        <f t="shared" si="12"/>
        <v> </v>
      </c>
      <c r="S101" s="106" t="str">
        <f t="shared" si="13"/>
        <v> </v>
      </c>
      <c r="T101" s="107" t="s">
        <v>60</v>
      </c>
      <c r="U101" s="102">
        <f t="shared" si="16"/>
      </c>
      <c r="V101" s="34"/>
      <c r="W101" s="34"/>
      <c r="X101" s="34"/>
      <c r="Y101" s="34"/>
      <c r="Z101" s="34"/>
    </row>
    <row r="102" spans="1:26" s="33" customFormat="1" ht="12.75" customHeight="1">
      <c r="A102" s="13"/>
      <c r="B102" s="104" t="s">
        <v>311</v>
      </c>
      <c r="C102" s="104" t="s">
        <v>302</v>
      </c>
      <c r="D102" s="100" t="s">
        <v>303</v>
      </c>
      <c r="E102" s="100" t="s">
        <v>54</v>
      </c>
      <c r="F102" s="28"/>
      <c r="G102" s="97"/>
      <c r="H102" s="28">
        <f t="shared" si="14"/>
        <v>0</v>
      </c>
      <c r="I102" s="42"/>
      <c r="J102" s="32"/>
      <c r="K102" s="14"/>
      <c r="L102" s="37">
        <f t="shared" si="15"/>
        <v>0</v>
      </c>
      <c r="M102" s="32">
        <v>63</v>
      </c>
      <c r="N102" s="11"/>
      <c r="O102" s="12"/>
      <c r="P102" s="11"/>
      <c r="Q102" s="106" t="str">
        <f t="shared" si="11"/>
        <v> </v>
      </c>
      <c r="R102" s="141" t="str">
        <f t="shared" si="12"/>
        <v> </v>
      </c>
      <c r="S102" s="106" t="str">
        <f t="shared" si="13"/>
        <v> </v>
      </c>
      <c r="T102" s="107" t="s">
        <v>318</v>
      </c>
      <c r="U102" s="102">
        <f t="shared" si="16"/>
      </c>
      <c r="V102" s="34"/>
      <c r="W102" s="34"/>
      <c r="X102" s="34"/>
      <c r="Y102" s="34"/>
      <c r="Z102" s="34"/>
    </row>
    <row r="103" spans="1:26" s="33" customFormat="1" ht="12.75" customHeight="1">
      <c r="A103" s="13"/>
      <c r="B103" s="104" t="s">
        <v>275</v>
      </c>
      <c r="C103" s="104" t="s">
        <v>28</v>
      </c>
      <c r="D103" s="104" t="s">
        <v>676</v>
      </c>
      <c r="E103" s="133" t="s">
        <v>52</v>
      </c>
      <c r="F103" s="28"/>
      <c r="G103" s="14"/>
      <c r="H103" s="28">
        <f t="shared" si="14"/>
        <v>0</v>
      </c>
      <c r="I103" s="42"/>
      <c r="J103" s="29"/>
      <c r="K103" s="14"/>
      <c r="L103" s="37">
        <f t="shared" si="15"/>
        <v>0</v>
      </c>
      <c r="M103" s="32">
        <v>64</v>
      </c>
      <c r="N103" s="11"/>
      <c r="O103" s="12"/>
      <c r="P103" s="11"/>
      <c r="Q103" s="106" t="str">
        <f t="shared" si="11"/>
        <v> </v>
      </c>
      <c r="R103" s="141" t="str">
        <f t="shared" si="12"/>
        <v> </v>
      </c>
      <c r="S103" s="106" t="str">
        <f t="shared" si="13"/>
        <v> </v>
      </c>
      <c r="T103" s="107" t="s">
        <v>279</v>
      </c>
      <c r="U103" s="102">
        <f t="shared" si="16"/>
      </c>
      <c r="V103" s="34"/>
      <c r="W103" s="34"/>
      <c r="X103" s="34"/>
      <c r="Y103" s="34"/>
      <c r="Z103" s="34"/>
    </row>
    <row r="104" spans="1:26" s="33" customFormat="1" ht="12.75" customHeight="1">
      <c r="A104" s="13"/>
      <c r="B104" s="104" t="s">
        <v>655</v>
      </c>
      <c r="C104" s="116" t="s">
        <v>656</v>
      </c>
      <c r="D104" s="108" t="s">
        <v>727</v>
      </c>
      <c r="E104" s="100" t="s">
        <v>54</v>
      </c>
      <c r="F104" s="28"/>
      <c r="G104" s="14"/>
      <c r="H104" s="28">
        <f t="shared" si="14"/>
        <v>0</v>
      </c>
      <c r="I104" s="42"/>
      <c r="J104" s="32"/>
      <c r="K104" s="14"/>
      <c r="L104" s="37">
        <f t="shared" si="15"/>
        <v>0</v>
      </c>
      <c r="M104" s="32">
        <v>64</v>
      </c>
      <c r="N104" s="45"/>
      <c r="O104" s="46"/>
      <c r="P104" s="39"/>
      <c r="Q104" s="106" t="str">
        <f t="shared" si="11"/>
        <v> </v>
      </c>
      <c r="R104" s="141" t="str">
        <f t="shared" si="12"/>
        <v> </v>
      </c>
      <c r="S104" s="106" t="str">
        <f t="shared" si="13"/>
        <v> </v>
      </c>
      <c r="T104" s="107" t="s">
        <v>657</v>
      </c>
      <c r="U104" s="102">
        <f t="shared" si="16"/>
      </c>
      <c r="V104" s="36"/>
      <c r="W104" s="36"/>
      <c r="X104" s="36"/>
      <c r="Y104" s="36"/>
      <c r="Z104" s="36"/>
    </row>
    <row r="105" spans="1:26" s="33" customFormat="1" ht="12.75" customHeight="1">
      <c r="A105" s="13"/>
      <c r="B105" s="100" t="s">
        <v>520</v>
      </c>
      <c r="C105" s="100" t="s">
        <v>524</v>
      </c>
      <c r="D105" s="108" t="s">
        <v>514</v>
      </c>
      <c r="E105" s="133" t="s">
        <v>52</v>
      </c>
      <c r="F105" s="28"/>
      <c r="G105" s="97"/>
      <c r="H105" s="28">
        <f t="shared" si="14"/>
        <v>0</v>
      </c>
      <c r="I105" s="42"/>
      <c r="J105" s="32"/>
      <c r="K105" s="14"/>
      <c r="L105" s="37">
        <f t="shared" si="15"/>
        <v>0</v>
      </c>
      <c r="M105" s="32">
        <v>66</v>
      </c>
      <c r="N105" s="11"/>
      <c r="O105" s="12"/>
      <c r="P105" s="11"/>
      <c r="Q105" s="106" t="str">
        <f t="shared" si="11"/>
        <v> </v>
      </c>
      <c r="R105" s="141" t="str">
        <f t="shared" si="12"/>
        <v> </v>
      </c>
      <c r="S105" s="106" t="str">
        <f t="shared" si="13"/>
        <v> </v>
      </c>
      <c r="T105" s="107" t="s">
        <v>280</v>
      </c>
      <c r="U105" s="102">
        <f t="shared" si="16"/>
      </c>
      <c r="V105" s="34"/>
      <c r="W105" s="34"/>
      <c r="X105" s="34"/>
      <c r="Y105" s="34"/>
      <c r="Z105" s="34"/>
    </row>
    <row r="106" spans="1:26" s="33" customFormat="1" ht="12.75" customHeight="1">
      <c r="A106" s="13"/>
      <c r="B106" s="100" t="s">
        <v>454</v>
      </c>
      <c r="C106" s="100" t="s">
        <v>455</v>
      </c>
      <c r="D106" s="109" t="s">
        <v>707</v>
      </c>
      <c r="E106" s="100" t="s">
        <v>54</v>
      </c>
      <c r="F106" s="28"/>
      <c r="G106" s="124"/>
      <c r="H106" s="28">
        <f t="shared" si="14"/>
        <v>0</v>
      </c>
      <c r="I106" s="42"/>
      <c r="J106" s="112"/>
      <c r="K106" s="14"/>
      <c r="L106" s="37">
        <f t="shared" si="15"/>
        <v>0</v>
      </c>
      <c r="M106" s="32">
        <v>68</v>
      </c>
      <c r="N106" s="106"/>
      <c r="O106" s="12"/>
      <c r="P106" s="11"/>
      <c r="Q106" s="106" t="str">
        <f t="shared" si="11"/>
        <v> </v>
      </c>
      <c r="R106" s="141" t="str">
        <f t="shared" si="12"/>
        <v> </v>
      </c>
      <c r="S106" s="106" t="str">
        <f t="shared" si="13"/>
        <v> </v>
      </c>
      <c r="T106" s="107" t="s">
        <v>525</v>
      </c>
      <c r="U106" s="102">
        <f t="shared" si="16"/>
      </c>
      <c r="V106" s="34"/>
      <c r="W106" s="34"/>
      <c r="X106" s="34"/>
      <c r="Y106" s="34"/>
      <c r="Z106" s="34"/>
    </row>
    <row r="107" spans="1:26" s="33" customFormat="1" ht="12.75" customHeight="1">
      <c r="A107" s="13"/>
      <c r="B107" s="38" t="s">
        <v>452</v>
      </c>
      <c r="C107" s="38" t="s">
        <v>453</v>
      </c>
      <c r="D107" s="108" t="s">
        <v>705</v>
      </c>
      <c r="E107" s="100" t="s">
        <v>53</v>
      </c>
      <c r="F107" s="28"/>
      <c r="G107" s="97"/>
      <c r="H107" s="28">
        <f t="shared" si="14"/>
        <v>0</v>
      </c>
      <c r="I107" s="42"/>
      <c r="J107" s="32"/>
      <c r="K107" s="14"/>
      <c r="L107" s="37">
        <f t="shared" si="15"/>
        <v>0</v>
      </c>
      <c r="M107" s="32">
        <v>69</v>
      </c>
      <c r="N107" s="11"/>
      <c r="O107" s="12"/>
      <c r="P107" s="11"/>
      <c r="Q107" s="106" t="str">
        <f t="shared" si="11"/>
        <v> </v>
      </c>
      <c r="R107" s="141" t="str">
        <f t="shared" si="12"/>
        <v> </v>
      </c>
      <c r="S107" s="106" t="str">
        <f t="shared" si="13"/>
        <v> </v>
      </c>
      <c r="T107" s="107" t="s">
        <v>525</v>
      </c>
      <c r="U107" s="102">
        <f t="shared" si="16"/>
      </c>
      <c r="V107" s="34"/>
      <c r="W107" s="34"/>
      <c r="X107" s="34"/>
      <c r="Y107" s="34"/>
      <c r="Z107" s="34"/>
    </row>
    <row r="108" spans="1:26" s="33" customFormat="1" ht="12.75" customHeight="1">
      <c r="A108" s="13"/>
      <c r="B108" s="105" t="s">
        <v>186</v>
      </c>
      <c r="C108" s="100" t="s">
        <v>63</v>
      </c>
      <c r="D108" s="104" t="s">
        <v>667</v>
      </c>
      <c r="E108" s="133" t="s">
        <v>52</v>
      </c>
      <c r="F108" s="28"/>
      <c r="G108" s="118"/>
      <c r="H108" s="28">
        <f t="shared" si="14"/>
        <v>0</v>
      </c>
      <c r="I108" s="42"/>
      <c r="J108" s="32"/>
      <c r="K108" s="14"/>
      <c r="L108" s="37">
        <f t="shared" si="15"/>
        <v>0</v>
      </c>
      <c r="M108" s="32">
        <v>70</v>
      </c>
      <c r="N108" s="106"/>
      <c r="O108" s="12"/>
      <c r="P108" s="41"/>
      <c r="Q108" s="106" t="str">
        <f t="shared" si="11"/>
        <v> </v>
      </c>
      <c r="R108" s="141" t="str">
        <f t="shared" si="12"/>
        <v> </v>
      </c>
      <c r="S108" s="106" t="str">
        <f t="shared" si="13"/>
        <v> </v>
      </c>
      <c r="T108" s="107" t="s">
        <v>44</v>
      </c>
      <c r="U108" s="102">
        <f t="shared" si="16"/>
      </c>
      <c r="V108" s="34"/>
      <c r="W108" s="34"/>
      <c r="X108" s="34"/>
      <c r="Y108" s="34"/>
      <c r="Z108" s="34"/>
    </row>
    <row r="109" spans="1:26" s="33" customFormat="1" ht="12.75" customHeight="1">
      <c r="A109" s="13"/>
      <c r="B109" s="96" t="s">
        <v>273</v>
      </c>
      <c r="C109" s="96" t="s">
        <v>274</v>
      </c>
      <c r="D109" s="104" t="s">
        <v>687</v>
      </c>
      <c r="E109" s="100" t="s">
        <v>54</v>
      </c>
      <c r="F109" s="28"/>
      <c r="G109" s="15"/>
      <c r="H109" s="28">
        <f t="shared" si="14"/>
        <v>0</v>
      </c>
      <c r="I109" s="42"/>
      <c r="J109" s="32"/>
      <c r="K109" s="14"/>
      <c r="L109" s="37">
        <f t="shared" si="15"/>
        <v>0</v>
      </c>
      <c r="M109" s="32">
        <v>72</v>
      </c>
      <c r="N109" s="11"/>
      <c r="O109" s="12"/>
      <c r="P109" s="11"/>
      <c r="Q109" s="106" t="str">
        <f t="shared" si="11"/>
        <v> </v>
      </c>
      <c r="R109" s="141" t="str">
        <f t="shared" si="12"/>
        <v> </v>
      </c>
      <c r="S109" s="106" t="str">
        <f t="shared" si="13"/>
        <v> </v>
      </c>
      <c r="T109" s="107" t="s">
        <v>279</v>
      </c>
      <c r="U109" s="102">
        <f t="shared" si="16"/>
      </c>
      <c r="V109" s="34"/>
      <c r="W109" s="34"/>
      <c r="X109" s="34"/>
      <c r="Y109" s="34"/>
      <c r="Z109" s="34"/>
    </row>
    <row r="110" spans="1:26" s="33" customFormat="1" ht="12.75" customHeight="1">
      <c r="A110" s="13"/>
      <c r="B110" s="108" t="s">
        <v>451</v>
      </c>
      <c r="C110" s="108" t="s">
        <v>26</v>
      </c>
      <c r="D110" s="108" t="s">
        <v>705</v>
      </c>
      <c r="E110" s="104" t="s">
        <v>53</v>
      </c>
      <c r="F110" s="28"/>
      <c r="G110" s="97"/>
      <c r="H110" s="28">
        <f t="shared" si="14"/>
        <v>0</v>
      </c>
      <c r="I110" s="42"/>
      <c r="J110" s="32"/>
      <c r="K110" s="14"/>
      <c r="L110" s="37">
        <f t="shared" si="15"/>
        <v>0</v>
      </c>
      <c r="M110" s="32">
        <v>72</v>
      </c>
      <c r="N110" s="11"/>
      <c r="O110" s="12"/>
      <c r="P110" s="11"/>
      <c r="Q110" s="106" t="str">
        <f t="shared" si="11"/>
        <v> </v>
      </c>
      <c r="R110" s="141" t="str">
        <f t="shared" si="12"/>
        <v> </v>
      </c>
      <c r="S110" s="106" t="str">
        <f t="shared" si="13"/>
        <v> </v>
      </c>
      <c r="T110" s="107" t="s">
        <v>525</v>
      </c>
      <c r="U110" s="102">
        <f t="shared" si="16"/>
      </c>
      <c r="V110" s="34"/>
      <c r="W110" s="34"/>
      <c r="X110" s="34"/>
      <c r="Y110" s="34"/>
      <c r="Z110" s="34"/>
    </row>
    <row r="111" spans="1:26" s="33" customFormat="1" ht="12.75" customHeight="1">
      <c r="A111" s="13"/>
      <c r="B111" s="104" t="s">
        <v>519</v>
      </c>
      <c r="C111" s="104" t="s">
        <v>453</v>
      </c>
      <c r="D111" s="104" t="s">
        <v>514</v>
      </c>
      <c r="E111" s="100" t="s">
        <v>54</v>
      </c>
      <c r="F111" s="28"/>
      <c r="G111" s="14"/>
      <c r="H111" s="28">
        <f t="shared" si="14"/>
        <v>0</v>
      </c>
      <c r="I111" s="42"/>
      <c r="J111" s="32"/>
      <c r="K111" s="14"/>
      <c r="L111" s="37">
        <f t="shared" si="15"/>
        <v>0</v>
      </c>
      <c r="M111" s="32">
        <v>72</v>
      </c>
      <c r="N111" s="11"/>
      <c r="O111" s="12"/>
      <c r="P111" s="11"/>
      <c r="Q111" s="106" t="str">
        <f t="shared" si="11"/>
        <v> </v>
      </c>
      <c r="R111" s="141" t="str">
        <f t="shared" si="12"/>
        <v> </v>
      </c>
      <c r="S111" s="106" t="str">
        <f t="shared" si="13"/>
        <v> </v>
      </c>
      <c r="T111" s="107" t="s">
        <v>280</v>
      </c>
      <c r="U111" s="102">
        <f t="shared" si="16"/>
      </c>
      <c r="V111" s="34"/>
      <c r="W111" s="34"/>
      <c r="X111" s="34"/>
      <c r="Y111" s="34"/>
      <c r="Z111" s="34"/>
    </row>
    <row r="112" spans="1:26" s="33" customFormat="1" ht="12.75" customHeight="1">
      <c r="A112" s="13"/>
      <c r="B112" s="111" t="s">
        <v>309</v>
      </c>
      <c r="C112" s="111" t="s">
        <v>310</v>
      </c>
      <c r="D112" s="105" t="s">
        <v>691</v>
      </c>
      <c r="E112" s="100" t="s">
        <v>54</v>
      </c>
      <c r="F112" s="28"/>
      <c r="G112" s="15"/>
      <c r="H112" s="28">
        <f t="shared" si="14"/>
        <v>0</v>
      </c>
      <c r="I112" s="42"/>
      <c r="J112" s="32"/>
      <c r="K112" s="14"/>
      <c r="L112" s="37">
        <f t="shared" si="15"/>
        <v>0</v>
      </c>
      <c r="M112" s="32">
        <v>73</v>
      </c>
      <c r="N112" s="11"/>
      <c r="O112" s="12"/>
      <c r="P112" s="11"/>
      <c r="Q112" s="106" t="str">
        <f t="shared" si="11"/>
        <v> </v>
      </c>
      <c r="R112" s="141" t="str">
        <f t="shared" si="12"/>
        <v> </v>
      </c>
      <c r="S112" s="106" t="str">
        <f t="shared" si="13"/>
        <v> </v>
      </c>
      <c r="T112" s="107" t="s">
        <v>318</v>
      </c>
      <c r="U112" s="102">
        <f t="shared" si="16"/>
      </c>
      <c r="V112" s="34"/>
      <c r="W112" s="34"/>
      <c r="X112" s="34"/>
      <c r="Y112" s="34"/>
      <c r="Z112" s="34"/>
    </row>
    <row r="113" spans="1:26" s="33" customFormat="1" ht="12.75" customHeight="1">
      <c r="A113" s="13"/>
      <c r="B113" s="100" t="s">
        <v>272</v>
      </c>
      <c r="C113" s="100" t="s">
        <v>28</v>
      </c>
      <c r="D113" s="117" t="s">
        <v>680</v>
      </c>
      <c r="E113" s="133" t="s">
        <v>52</v>
      </c>
      <c r="F113" s="28"/>
      <c r="G113" s="97"/>
      <c r="H113" s="28">
        <f t="shared" si="14"/>
        <v>0</v>
      </c>
      <c r="I113" s="42"/>
      <c r="J113" s="32"/>
      <c r="K113" s="14"/>
      <c r="L113" s="37">
        <f t="shared" si="15"/>
        <v>0</v>
      </c>
      <c r="M113" s="32">
        <v>74</v>
      </c>
      <c r="N113" s="11"/>
      <c r="O113" s="12"/>
      <c r="P113" s="11"/>
      <c r="Q113" s="106" t="str">
        <f t="shared" si="11"/>
        <v> </v>
      </c>
      <c r="R113" s="141" t="str">
        <f t="shared" si="12"/>
        <v> </v>
      </c>
      <c r="S113" s="106" t="str">
        <f t="shared" si="13"/>
        <v> </v>
      </c>
      <c r="T113" s="107" t="s">
        <v>279</v>
      </c>
      <c r="U113" s="102">
        <f t="shared" si="16"/>
      </c>
      <c r="V113" s="34"/>
      <c r="W113" s="34"/>
      <c r="X113" s="34"/>
      <c r="Y113" s="34"/>
      <c r="Z113" s="34"/>
    </row>
    <row r="114" spans="1:26" s="33" customFormat="1" ht="12.75" customHeight="1">
      <c r="A114" s="13"/>
      <c r="B114" s="89" t="s">
        <v>271</v>
      </c>
      <c r="C114" s="89" t="s">
        <v>28</v>
      </c>
      <c r="D114" s="108" t="s">
        <v>683</v>
      </c>
      <c r="E114" s="100" t="s">
        <v>54</v>
      </c>
      <c r="F114" s="28"/>
      <c r="G114" s="97"/>
      <c r="H114" s="28">
        <f t="shared" si="14"/>
        <v>0</v>
      </c>
      <c r="I114" s="42"/>
      <c r="J114" s="32"/>
      <c r="K114" s="14"/>
      <c r="L114" s="37">
        <f t="shared" si="15"/>
        <v>0</v>
      </c>
      <c r="M114" s="32">
        <v>75</v>
      </c>
      <c r="N114" s="11"/>
      <c r="O114" s="12"/>
      <c r="P114" s="11"/>
      <c r="Q114" s="106" t="str">
        <f t="shared" si="11"/>
        <v> </v>
      </c>
      <c r="R114" s="141" t="str">
        <f t="shared" si="12"/>
        <v> </v>
      </c>
      <c r="S114" s="106" t="str">
        <f t="shared" si="13"/>
        <v> </v>
      </c>
      <c r="T114" s="107" t="s">
        <v>279</v>
      </c>
      <c r="U114" s="102">
        <f t="shared" si="16"/>
      </c>
      <c r="V114" s="34"/>
      <c r="W114" s="34"/>
      <c r="X114" s="34"/>
      <c r="Y114" s="34"/>
      <c r="Z114" s="34"/>
    </row>
    <row r="115" spans="1:26" s="33" customFormat="1" ht="12.75" customHeight="1">
      <c r="A115" s="13"/>
      <c r="B115" s="104" t="s">
        <v>307</v>
      </c>
      <c r="C115" s="104" t="s">
        <v>308</v>
      </c>
      <c r="D115" s="105" t="s">
        <v>691</v>
      </c>
      <c r="E115" s="133" t="s">
        <v>52</v>
      </c>
      <c r="F115" s="28"/>
      <c r="G115" s="14"/>
      <c r="H115" s="28">
        <f t="shared" si="14"/>
        <v>0</v>
      </c>
      <c r="I115" s="42"/>
      <c r="J115" s="32"/>
      <c r="K115" s="14"/>
      <c r="L115" s="37">
        <f t="shared" si="15"/>
        <v>0</v>
      </c>
      <c r="M115" s="32">
        <v>75</v>
      </c>
      <c r="N115" s="11"/>
      <c r="O115" s="12"/>
      <c r="P115" s="38"/>
      <c r="Q115" s="106" t="str">
        <f t="shared" si="11"/>
        <v> </v>
      </c>
      <c r="R115" s="141" t="str">
        <f t="shared" si="12"/>
        <v> </v>
      </c>
      <c r="S115" s="106" t="str">
        <f t="shared" si="13"/>
        <v> </v>
      </c>
      <c r="T115" s="107" t="s">
        <v>318</v>
      </c>
      <c r="U115" s="102">
        <f t="shared" si="16"/>
      </c>
      <c r="V115" s="34"/>
      <c r="W115" s="34"/>
      <c r="X115" s="34"/>
      <c r="Y115" s="34"/>
      <c r="Z115" s="34"/>
    </row>
    <row r="116" spans="1:26" s="33" customFormat="1" ht="12.75" customHeight="1">
      <c r="A116" s="13"/>
      <c r="B116" s="38" t="s">
        <v>269</v>
      </c>
      <c r="C116" s="38" t="s">
        <v>270</v>
      </c>
      <c r="D116" s="117" t="s">
        <v>680</v>
      </c>
      <c r="E116" s="100" t="s">
        <v>54</v>
      </c>
      <c r="F116" s="28"/>
      <c r="G116" s="97"/>
      <c r="H116" s="28">
        <f t="shared" si="14"/>
        <v>0</v>
      </c>
      <c r="I116" s="42"/>
      <c r="J116" s="32"/>
      <c r="K116" s="14"/>
      <c r="L116" s="37">
        <f t="shared" si="15"/>
        <v>0</v>
      </c>
      <c r="M116" s="32">
        <v>77</v>
      </c>
      <c r="N116" s="11"/>
      <c r="O116" s="12"/>
      <c r="P116" s="11"/>
      <c r="Q116" s="106" t="str">
        <f t="shared" si="11"/>
        <v> </v>
      </c>
      <c r="R116" s="141" t="str">
        <f t="shared" si="12"/>
        <v> </v>
      </c>
      <c r="S116" s="106" t="str">
        <f t="shared" si="13"/>
        <v> </v>
      </c>
      <c r="T116" s="107" t="s">
        <v>279</v>
      </c>
      <c r="U116" s="102">
        <f t="shared" si="16"/>
      </c>
      <c r="V116" s="34"/>
      <c r="W116" s="34"/>
      <c r="X116" s="34"/>
      <c r="Y116" s="34"/>
      <c r="Z116" s="34"/>
    </row>
    <row r="117" spans="1:26" s="33" customFormat="1" ht="12.75" customHeight="1">
      <c r="A117" s="13"/>
      <c r="B117" s="109" t="s">
        <v>587</v>
      </c>
      <c r="C117" s="109" t="s">
        <v>588</v>
      </c>
      <c r="D117" s="104" t="s">
        <v>574</v>
      </c>
      <c r="E117" s="100" t="s">
        <v>54</v>
      </c>
      <c r="F117" s="28">
        <v>2570</v>
      </c>
      <c r="G117" s="118">
        <v>3</v>
      </c>
      <c r="H117" s="28">
        <f t="shared" si="14"/>
        <v>2420</v>
      </c>
      <c r="I117" s="42">
        <f>G117/F117*100</f>
        <v>0.11673151750972763</v>
      </c>
      <c r="J117" s="32">
        <v>50</v>
      </c>
      <c r="K117" s="14">
        <v>8</v>
      </c>
      <c r="L117" s="37">
        <f t="shared" si="15"/>
        <v>3000</v>
      </c>
      <c r="M117" s="32">
        <v>78</v>
      </c>
      <c r="N117" s="11"/>
      <c r="O117" s="12"/>
      <c r="P117" s="11"/>
      <c r="Q117" s="106" t="str">
        <f t="shared" si="11"/>
        <v> </v>
      </c>
      <c r="R117" s="141" t="str">
        <f t="shared" si="12"/>
        <v> </v>
      </c>
      <c r="S117" s="106" t="str">
        <f t="shared" si="13"/>
        <v> </v>
      </c>
      <c r="T117" s="107" t="s">
        <v>597</v>
      </c>
      <c r="U117" s="102">
        <f t="shared" si="16"/>
      </c>
      <c r="V117" s="34"/>
      <c r="W117" s="34"/>
      <c r="X117" s="34"/>
      <c r="Y117" s="34"/>
      <c r="Z117" s="34"/>
    </row>
    <row r="118" spans="1:26" s="33" customFormat="1" ht="12.75" customHeight="1">
      <c r="A118" s="13"/>
      <c r="B118" s="109" t="s">
        <v>450</v>
      </c>
      <c r="C118" s="109" t="s">
        <v>59</v>
      </c>
      <c r="D118" s="109" t="s">
        <v>707</v>
      </c>
      <c r="E118" s="100" t="s">
        <v>52</v>
      </c>
      <c r="F118" s="28"/>
      <c r="G118" s="118"/>
      <c r="H118" s="28">
        <f t="shared" si="14"/>
        <v>0</v>
      </c>
      <c r="I118" s="42"/>
      <c r="J118" s="32"/>
      <c r="K118" s="14"/>
      <c r="L118" s="37">
        <f t="shared" si="15"/>
        <v>0</v>
      </c>
      <c r="M118" s="32">
        <v>79</v>
      </c>
      <c r="N118" s="106"/>
      <c r="O118" s="12"/>
      <c r="P118" s="11"/>
      <c r="Q118" s="106" t="str">
        <f t="shared" si="11"/>
        <v> </v>
      </c>
      <c r="R118" s="141" t="str">
        <f t="shared" si="12"/>
        <v> </v>
      </c>
      <c r="S118" s="106" t="str">
        <f t="shared" si="13"/>
        <v> </v>
      </c>
      <c r="T118" s="107" t="s">
        <v>525</v>
      </c>
      <c r="U118" s="102">
        <f t="shared" si="16"/>
      </c>
      <c r="V118" s="34"/>
      <c r="W118" s="34"/>
      <c r="X118" s="34"/>
      <c r="Y118" s="34"/>
      <c r="Z118" s="34"/>
    </row>
    <row r="119" spans="1:26" s="33" customFormat="1" ht="12.75" customHeight="1">
      <c r="A119" s="13"/>
      <c r="B119" s="108" t="s">
        <v>163</v>
      </c>
      <c r="C119" s="108" t="s">
        <v>59</v>
      </c>
      <c r="D119" s="108" t="s">
        <v>661</v>
      </c>
      <c r="E119" s="100" t="s">
        <v>83</v>
      </c>
      <c r="F119" s="28"/>
      <c r="G119" s="97"/>
      <c r="H119" s="28">
        <f t="shared" si="14"/>
        <v>0</v>
      </c>
      <c r="I119" s="42"/>
      <c r="J119" s="32"/>
      <c r="K119" s="14"/>
      <c r="L119" s="37">
        <f t="shared" si="15"/>
        <v>0</v>
      </c>
      <c r="M119" s="32">
        <v>80</v>
      </c>
      <c r="N119" s="11"/>
      <c r="O119" s="12"/>
      <c r="P119" s="11"/>
      <c r="Q119" s="106" t="str">
        <f t="shared" si="11"/>
        <v> </v>
      </c>
      <c r="R119" s="141" t="str">
        <f t="shared" si="12"/>
        <v> </v>
      </c>
      <c r="S119" s="106" t="str">
        <f t="shared" si="13"/>
        <v> </v>
      </c>
      <c r="T119" s="107" t="s">
        <v>65</v>
      </c>
      <c r="U119" s="102">
        <f t="shared" si="16"/>
      </c>
      <c r="V119" s="34"/>
      <c r="W119" s="34"/>
      <c r="X119" s="34"/>
      <c r="Y119" s="34"/>
      <c r="Z119" s="34"/>
    </row>
    <row r="120" spans="1:26" s="33" customFormat="1" ht="12.75" customHeight="1">
      <c r="A120" s="13"/>
      <c r="B120" s="111" t="s">
        <v>449</v>
      </c>
      <c r="C120" s="111" t="s">
        <v>30</v>
      </c>
      <c r="D120" s="108" t="s">
        <v>705</v>
      </c>
      <c r="E120" s="133" t="s">
        <v>53</v>
      </c>
      <c r="F120" s="28"/>
      <c r="G120" s="97"/>
      <c r="H120" s="28">
        <f t="shared" si="14"/>
        <v>0</v>
      </c>
      <c r="I120" s="42"/>
      <c r="J120" s="32"/>
      <c r="K120" s="14"/>
      <c r="L120" s="37">
        <f t="shared" si="15"/>
        <v>0</v>
      </c>
      <c r="M120" s="98">
        <v>81</v>
      </c>
      <c r="N120" s="11"/>
      <c r="O120" s="12"/>
      <c r="P120" s="11"/>
      <c r="Q120" s="106" t="str">
        <f t="shared" si="11"/>
        <v> </v>
      </c>
      <c r="R120" s="141" t="str">
        <f t="shared" si="12"/>
        <v> </v>
      </c>
      <c r="S120" s="106" t="str">
        <f t="shared" si="13"/>
        <v> </v>
      </c>
      <c r="T120" s="107" t="s">
        <v>525</v>
      </c>
      <c r="U120" s="102">
        <f t="shared" si="16"/>
      </c>
      <c r="V120" s="34"/>
      <c r="W120" s="34"/>
      <c r="X120" s="34"/>
      <c r="Y120" s="34"/>
      <c r="Z120" s="34"/>
    </row>
    <row r="121" spans="1:26" s="33" customFormat="1" ht="12.75" customHeight="1">
      <c r="A121" s="13"/>
      <c r="B121" s="110" t="s">
        <v>399</v>
      </c>
      <c r="C121" s="110" t="s">
        <v>32</v>
      </c>
      <c r="D121" s="146" t="s">
        <v>736</v>
      </c>
      <c r="E121" s="100" t="s">
        <v>53</v>
      </c>
      <c r="F121" s="28"/>
      <c r="G121" s="14"/>
      <c r="H121" s="28">
        <f t="shared" si="14"/>
        <v>0</v>
      </c>
      <c r="I121" s="42"/>
      <c r="J121" s="32"/>
      <c r="K121" s="14"/>
      <c r="L121" s="37">
        <f t="shared" si="15"/>
        <v>0</v>
      </c>
      <c r="M121" s="114">
        <v>82</v>
      </c>
      <c r="N121" s="11"/>
      <c r="O121" s="12"/>
      <c r="P121" s="11"/>
      <c r="Q121" s="106" t="str">
        <f t="shared" si="11"/>
        <v> </v>
      </c>
      <c r="R121" s="141" t="str">
        <f t="shared" si="12"/>
        <v> </v>
      </c>
      <c r="S121" s="106" t="str">
        <f t="shared" si="13"/>
        <v> </v>
      </c>
      <c r="T121" s="107" t="s">
        <v>402</v>
      </c>
      <c r="U121" s="102">
        <f t="shared" si="16"/>
      </c>
      <c r="V121" s="34"/>
      <c r="W121" s="34"/>
      <c r="X121" s="34"/>
      <c r="Y121" s="34"/>
      <c r="Z121" s="34"/>
    </row>
    <row r="122" spans="1:26" s="33" customFormat="1" ht="12.75" customHeight="1">
      <c r="A122" s="13"/>
      <c r="B122" s="96" t="s">
        <v>103</v>
      </c>
      <c r="C122" s="96" t="s">
        <v>69</v>
      </c>
      <c r="D122" s="100" t="s">
        <v>664</v>
      </c>
      <c r="E122" s="100" t="s">
        <v>53</v>
      </c>
      <c r="F122" s="28"/>
      <c r="G122" s="15"/>
      <c r="H122" s="28">
        <f t="shared" si="14"/>
        <v>0</v>
      </c>
      <c r="I122" s="42"/>
      <c r="J122" s="32"/>
      <c r="K122" s="14"/>
      <c r="L122" s="37">
        <f t="shared" si="15"/>
        <v>0</v>
      </c>
      <c r="M122" s="32">
        <v>83</v>
      </c>
      <c r="N122" s="11"/>
      <c r="O122" s="12"/>
      <c r="P122" s="39"/>
      <c r="Q122" s="106" t="str">
        <f t="shared" si="11"/>
        <v> </v>
      </c>
      <c r="R122" s="141" t="str">
        <f t="shared" si="12"/>
        <v> </v>
      </c>
      <c r="S122" s="106" t="str">
        <f t="shared" si="13"/>
        <v> </v>
      </c>
      <c r="T122" s="107" t="s">
        <v>65</v>
      </c>
      <c r="U122" s="102">
        <f t="shared" si="16"/>
      </c>
      <c r="V122" s="34"/>
      <c r="W122" s="34"/>
      <c r="X122" s="34"/>
      <c r="Y122" s="34"/>
      <c r="Z122" s="34"/>
    </row>
    <row r="123" spans="1:26" s="33" customFormat="1" ht="12.75" customHeight="1">
      <c r="A123" s="13"/>
      <c r="B123" s="104" t="s">
        <v>185</v>
      </c>
      <c r="C123" s="104" t="s">
        <v>46</v>
      </c>
      <c r="D123" s="104" t="s">
        <v>667</v>
      </c>
      <c r="E123" s="133" t="s">
        <v>53</v>
      </c>
      <c r="F123" s="28"/>
      <c r="G123" s="97"/>
      <c r="H123" s="28">
        <f t="shared" si="14"/>
        <v>0</v>
      </c>
      <c r="I123" s="42"/>
      <c r="J123" s="32"/>
      <c r="K123" s="14"/>
      <c r="L123" s="37">
        <f t="shared" si="15"/>
        <v>0</v>
      </c>
      <c r="M123" s="32">
        <v>83</v>
      </c>
      <c r="N123" s="11"/>
      <c r="O123" s="12"/>
      <c r="P123" s="11"/>
      <c r="Q123" s="106" t="str">
        <f t="shared" si="11"/>
        <v> </v>
      </c>
      <c r="R123" s="141" t="str">
        <f t="shared" si="12"/>
        <v> </v>
      </c>
      <c r="S123" s="106" t="str">
        <f t="shared" si="13"/>
        <v> </v>
      </c>
      <c r="T123" s="107" t="s">
        <v>44</v>
      </c>
      <c r="U123" s="102">
        <f t="shared" si="16"/>
      </c>
      <c r="V123" s="34"/>
      <c r="W123" s="34"/>
      <c r="X123" s="34"/>
      <c r="Y123" s="34"/>
      <c r="Z123" s="34"/>
    </row>
    <row r="124" spans="1:26" s="33" customFormat="1" ht="12.75" customHeight="1">
      <c r="A124" s="13"/>
      <c r="B124" s="108" t="s">
        <v>268</v>
      </c>
      <c r="C124" s="116" t="s">
        <v>232</v>
      </c>
      <c r="D124" s="100" t="s">
        <v>265</v>
      </c>
      <c r="E124" s="133" t="s">
        <v>53</v>
      </c>
      <c r="F124" s="28"/>
      <c r="G124" s="97"/>
      <c r="H124" s="28">
        <f t="shared" si="14"/>
        <v>0</v>
      </c>
      <c r="I124" s="42"/>
      <c r="J124" s="32"/>
      <c r="K124" s="14"/>
      <c r="L124" s="37">
        <f t="shared" si="15"/>
        <v>0</v>
      </c>
      <c r="M124" s="43">
        <v>83</v>
      </c>
      <c r="N124" s="11"/>
      <c r="O124" s="12"/>
      <c r="P124" s="11"/>
      <c r="Q124" s="106" t="str">
        <f t="shared" si="11"/>
        <v> </v>
      </c>
      <c r="R124" s="141" t="str">
        <f t="shared" si="12"/>
        <v> </v>
      </c>
      <c r="S124" s="106" t="str">
        <f t="shared" si="13"/>
        <v> </v>
      </c>
      <c r="T124" s="107" t="s">
        <v>279</v>
      </c>
      <c r="U124" s="102">
        <f t="shared" si="16"/>
      </c>
      <c r="V124" s="34"/>
      <c r="W124" s="34"/>
      <c r="X124" s="34"/>
      <c r="Y124" s="34"/>
      <c r="Z124" s="34"/>
    </row>
    <row r="125" spans="1:26" s="33" customFormat="1" ht="12.75" customHeight="1">
      <c r="A125" s="13"/>
      <c r="B125" s="100" t="s">
        <v>161</v>
      </c>
      <c r="C125" s="100" t="s">
        <v>69</v>
      </c>
      <c r="D125" s="108" t="s">
        <v>661</v>
      </c>
      <c r="E125" s="100" t="s">
        <v>83</v>
      </c>
      <c r="F125" s="28"/>
      <c r="G125" s="97"/>
      <c r="H125" s="28">
        <f t="shared" si="14"/>
        <v>0</v>
      </c>
      <c r="I125" s="42"/>
      <c r="J125" s="32"/>
      <c r="K125" s="14"/>
      <c r="L125" s="37">
        <f t="shared" si="15"/>
        <v>0</v>
      </c>
      <c r="M125" s="32">
        <v>84</v>
      </c>
      <c r="N125" s="11"/>
      <c r="O125" s="12"/>
      <c r="P125" s="11"/>
      <c r="Q125" s="106" t="str">
        <f t="shared" si="11"/>
        <v> </v>
      </c>
      <c r="R125" s="141" t="str">
        <f t="shared" si="12"/>
        <v> </v>
      </c>
      <c r="S125" s="106" t="str">
        <f t="shared" si="13"/>
        <v> </v>
      </c>
      <c r="T125" s="107" t="s">
        <v>65</v>
      </c>
      <c r="U125" s="102">
        <f t="shared" si="16"/>
      </c>
      <c r="V125" s="34"/>
      <c r="W125" s="34"/>
      <c r="X125" s="34"/>
      <c r="Y125" s="34"/>
      <c r="Z125" s="34"/>
    </row>
    <row r="126" spans="1:26" s="33" customFormat="1" ht="12.75" customHeight="1">
      <c r="A126" s="13"/>
      <c r="B126" s="87" t="s">
        <v>266</v>
      </c>
      <c r="C126" s="87" t="s">
        <v>267</v>
      </c>
      <c r="D126" s="117" t="s">
        <v>680</v>
      </c>
      <c r="E126" s="100" t="s">
        <v>54</v>
      </c>
      <c r="F126" s="28"/>
      <c r="G126" s="14"/>
      <c r="H126" s="28">
        <f t="shared" si="14"/>
        <v>0</v>
      </c>
      <c r="I126" s="42"/>
      <c r="J126" s="32"/>
      <c r="K126" s="14"/>
      <c r="L126" s="37">
        <f t="shared" si="15"/>
        <v>0</v>
      </c>
      <c r="M126" s="53">
        <v>87</v>
      </c>
      <c r="N126" s="11"/>
      <c r="O126" s="12"/>
      <c r="P126" s="11"/>
      <c r="Q126" s="106" t="str">
        <f t="shared" si="11"/>
        <v> </v>
      </c>
      <c r="R126" s="141" t="str">
        <f t="shared" si="12"/>
        <v> </v>
      </c>
      <c r="S126" s="106" t="str">
        <f t="shared" si="13"/>
        <v> </v>
      </c>
      <c r="T126" s="107" t="s">
        <v>279</v>
      </c>
      <c r="U126" s="102">
        <f t="shared" si="16"/>
      </c>
      <c r="V126" s="34"/>
      <c r="W126" s="34"/>
      <c r="X126" s="34"/>
      <c r="Y126" s="34"/>
      <c r="Z126" s="34"/>
    </row>
    <row r="127" spans="1:26" s="33" customFormat="1" ht="12.75" customHeight="1">
      <c r="A127" s="13"/>
      <c r="B127" s="104" t="s">
        <v>592</v>
      </c>
      <c r="C127" s="104" t="s">
        <v>31</v>
      </c>
      <c r="D127" s="104" t="s">
        <v>574</v>
      </c>
      <c r="E127" s="133" t="s">
        <v>53</v>
      </c>
      <c r="F127" s="28"/>
      <c r="G127" s="14"/>
      <c r="H127" s="28">
        <f t="shared" si="14"/>
        <v>0</v>
      </c>
      <c r="I127" s="42"/>
      <c r="J127" s="29"/>
      <c r="K127" s="14"/>
      <c r="L127" s="37">
        <f t="shared" si="15"/>
        <v>0</v>
      </c>
      <c r="M127" s="32">
        <v>87</v>
      </c>
      <c r="N127" s="11"/>
      <c r="O127" s="12"/>
      <c r="P127" s="38"/>
      <c r="Q127" s="106" t="str">
        <f t="shared" si="11"/>
        <v> </v>
      </c>
      <c r="R127" s="141" t="str">
        <f t="shared" si="12"/>
        <v> </v>
      </c>
      <c r="S127" s="106" t="str">
        <f t="shared" si="13"/>
        <v> </v>
      </c>
      <c r="T127" s="107" t="s">
        <v>597</v>
      </c>
      <c r="U127" s="102">
        <f t="shared" si="16"/>
      </c>
      <c r="V127" s="34"/>
      <c r="W127" s="34"/>
      <c r="X127" s="34"/>
      <c r="Y127" s="34"/>
      <c r="Z127" s="34"/>
    </row>
    <row r="128" spans="1:26" s="33" customFormat="1" ht="12.75" customHeight="1">
      <c r="A128" s="13"/>
      <c r="B128" s="116" t="s">
        <v>518</v>
      </c>
      <c r="C128" s="116" t="s">
        <v>388</v>
      </c>
      <c r="D128" s="105" t="s">
        <v>513</v>
      </c>
      <c r="E128" s="133" t="s">
        <v>53</v>
      </c>
      <c r="F128" s="28"/>
      <c r="G128" s="97"/>
      <c r="H128" s="28">
        <f t="shared" si="14"/>
        <v>0</v>
      </c>
      <c r="I128" s="42"/>
      <c r="J128" s="32"/>
      <c r="K128" s="14"/>
      <c r="L128" s="37">
        <f t="shared" si="15"/>
        <v>0</v>
      </c>
      <c r="M128" s="32">
        <v>88</v>
      </c>
      <c r="N128" s="11"/>
      <c r="O128" s="12"/>
      <c r="P128" s="11"/>
      <c r="Q128" s="106" t="str">
        <f t="shared" si="11"/>
        <v> </v>
      </c>
      <c r="R128" s="141" t="str">
        <f t="shared" si="12"/>
        <v> </v>
      </c>
      <c r="S128" s="106" t="str">
        <f t="shared" si="13"/>
        <v> </v>
      </c>
      <c r="T128" s="107" t="s">
        <v>280</v>
      </c>
      <c r="U128" s="102">
        <f t="shared" si="16"/>
      </c>
      <c r="V128" s="34"/>
      <c r="W128" s="34"/>
      <c r="X128" s="34"/>
      <c r="Y128" s="34"/>
      <c r="Z128" s="34"/>
    </row>
    <row r="129" spans="1:26" s="33" customFormat="1" ht="12.75" customHeight="1">
      <c r="A129" s="13"/>
      <c r="B129" s="104" t="s">
        <v>202</v>
      </c>
      <c r="C129" s="104" t="s">
        <v>33</v>
      </c>
      <c r="D129" s="108" t="s">
        <v>670</v>
      </c>
      <c r="E129" s="100" t="s">
        <v>54</v>
      </c>
      <c r="F129" s="28"/>
      <c r="G129" s="14"/>
      <c r="H129" s="28">
        <f t="shared" si="14"/>
        <v>0</v>
      </c>
      <c r="I129" s="42"/>
      <c r="J129" s="29">
        <v>58</v>
      </c>
      <c r="K129" s="14">
        <v>4</v>
      </c>
      <c r="L129" s="37">
        <f t="shared" si="15"/>
        <v>4800</v>
      </c>
      <c r="M129" s="32"/>
      <c r="N129" s="11"/>
      <c r="O129" s="12"/>
      <c r="P129" s="38"/>
      <c r="Q129" s="106" t="str">
        <f t="shared" si="11"/>
        <v> </v>
      </c>
      <c r="R129" s="141" t="str">
        <f t="shared" si="12"/>
        <v> </v>
      </c>
      <c r="S129" s="106" t="str">
        <f t="shared" si="13"/>
        <v> </v>
      </c>
      <c r="T129" s="107" t="s">
        <v>78</v>
      </c>
      <c r="U129" s="102">
        <f t="shared" si="16"/>
      </c>
      <c r="V129" s="34"/>
      <c r="W129" s="34"/>
      <c r="X129" s="34"/>
      <c r="Y129" s="34"/>
      <c r="Z129" s="34"/>
    </row>
    <row r="130" spans="1:26" s="33" customFormat="1" ht="12.75" customHeight="1">
      <c r="A130" s="13"/>
      <c r="B130" s="115" t="s">
        <v>199</v>
      </c>
      <c r="C130" s="100" t="s">
        <v>35</v>
      </c>
      <c r="D130" s="108" t="s">
        <v>670</v>
      </c>
      <c r="E130" s="100" t="s">
        <v>52</v>
      </c>
      <c r="F130" s="28">
        <v>3078</v>
      </c>
      <c r="G130" s="122">
        <v>2</v>
      </c>
      <c r="H130" s="28">
        <f t="shared" si="14"/>
        <v>2978</v>
      </c>
      <c r="I130" s="42">
        <f>G130/F130*100</f>
        <v>0.0649772579597141</v>
      </c>
      <c r="J130" s="32">
        <v>55</v>
      </c>
      <c r="K130" s="14">
        <v>1</v>
      </c>
      <c r="L130" s="37">
        <f t="shared" si="15"/>
        <v>5250</v>
      </c>
      <c r="M130" s="32"/>
      <c r="N130" s="11"/>
      <c r="O130" s="12"/>
      <c r="P130" s="11"/>
      <c r="Q130" s="106" t="str">
        <f t="shared" si="11"/>
        <v> </v>
      </c>
      <c r="R130" s="141" t="str">
        <f t="shared" si="12"/>
        <v> </v>
      </c>
      <c r="S130" s="106" t="str">
        <f t="shared" si="13"/>
        <v> </v>
      </c>
      <c r="T130" s="107" t="s">
        <v>78</v>
      </c>
      <c r="U130" s="102">
        <f t="shared" si="16"/>
      </c>
      <c r="V130" s="34"/>
      <c r="W130" s="34"/>
      <c r="X130" s="34"/>
      <c r="Y130" s="34"/>
      <c r="Z130" s="34"/>
    </row>
    <row r="131" spans="1:26" s="33" customFormat="1" ht="12.75" customHeight="1">
      <c r="A131" s="13"/>
      <c r="B131" s="108" t="s">
        <v>195</v>
      </c>
      <c r="C131" s="108" t="s">
        <v>196</v>
      </c>
      <c r="D131" s="105" t="s">
        <v>737</v>
      </c>
      <c r="E131" s="133" t="s">
        <v>56</v>
      </c>
      <c r="F131" s="28">
        <v>3608</v>
      </c>
      <c r="G131" s="97">
        <v>8</v>
      </c>
      <c r="H131" s="28">
        <f t="shared" si="14"/>
        <v>3208</v>
      </c>
      <c r="I131" s="42">
        <f>G131/F131*100</f>
        <v>0.22172949002217296</v>
      </c>
      <c r="J131" s="32"/>
      <c r="K131" s="14"/>
      <c r="L131" s="37">
        <f t="shared" si="15"/>
        <v>0</v>
      </c>
      <c r="M131" s="32"/>
      <c r="N131" s="11"/>
      <c r="O131" s="12"/>
      <c r="P131" s="11"/>
      <c r="Q131" s="106" t="str">
        <f t="shared" si="11"/>
        <v> </v>
      </c>
      <c r="R131" s="141" t="str">
        <f t="shared" si="12"/>
        <v> </v>
      </c>
      <c r="S131" s="106" t="str">
        <f t="shared" si="13"/>
        <v> </v>
      </c>
      <c r="T131" s="107" t="s">
        <v>78</v>
      </c>
      <c r="U131" s="102">
        <f t="shared" si="16"/>
      </c>
      <c r="V131" s="34"/>
      <c r="W131" s="34"/>
      <c r="X131" s="34"/>
      <c r="Y131" s="34"/>
      <c r="Z131" s="34"/>
    </row>
    <row r="132" spans="1:26" s="33" customFormat="1" ht="12.75" customHeight="1">
      <c r="A132" s="13"/>
      <c r="B132" s="38" t="s">
        <v>197</v>
      </c>
      <c r="C132" s="38" t="s">
        <v>57</v>
      </c>
      <c r="D132" s="104" t="s">
        <v>671</v>
      </c>
      <c r="E132" s="100" t="s">
        <v>54</v>
      </c>
      <c r="F132" s="28">
        <v>3294</v>
      </c>
      <c r="G132" s="97">
        <v>3</v>
      </c>
      <c r="H132" s="28">
        <f t="shared" si="14"/>
        <v>3144</v>
      </c>
      <c r="I132" s="42">
        <f>G132/F132*100</f>
        <v>0.09107468123861566</v>
      </c>
      <c r="J132" s="32"/>
      <c r="K132" s="14"/>
      <c r="L132" s="37">
        <f t="shared" si="15"/>
        <v>0</v>
      </c>
      <c r="M132" s="32"/>
      <c r="N132" s="11"/>
      <c r="O132" s="12"/>
      <c r="P132" s="11"/>
      <c r="Q132" s="106" t="str">
        <f t="shared" si="11"/>
        <v> </v>
      </c>
      <c r="R132" s="141" t="str">
        <f t="shared" si="12"/>
        <v> </v>
      </c>
      <c r="S132" s="106" t="str">
        <f t="shared" si="13"/>
        <v> </v>
      </c>
      <c r="T132" s="107" t="s">
        <v>78</v>
      </c>
      <c r="U132" s="102">
        <f t="shared" si="16"/>
      </c>
      <c r="V132" s="34"/>
      <c r="W132" s="34"/>
      <c r="X132" s="34"/>
      <c r="Y132" s="34"/>
      <c r="Z132" s="34"/>
    </row>
    <row r="133" spans="1:26" s="33" customFormat="1" ht="12.75" customHeight="1">
      <c r="A133" s="13"/>
      <c r="B133" s="104" t="s">
        <v>100</v>
      </c>
      <c r="C133" s="104" t="s">
        <v>61</v>
      </c>
      <c r="D133" s="104" t="s">
        <v>671</v>
      </c>
      <c r="E133" s="100" t="s">
        <v>52</v>
      </c>
      <c r="F133" s="28">
        <v>2776</v>
      </c>
      <c r="G133" s="14">
        <v>4</v>
      </c>
      <c r="H133" s="28">
        <f t="shared" si="14"/>
        <v>2576</v>
      </c>
      <c r="I133" s="42">
        <f>G133/F133*100</f>
        <v>0.1440922190201729</v>
      </c>
      <c r="J133" s="32"/>
      <c r="K133" s="14"/>
      <c r="L133" s="37">
        <f t="shared" si="15"/>
        <v>0</v>
      </c>
      <c r="M133" s="32"/>
      <c r="N133" s="11"/>
      <c r="O133" s="12"/>
      <c r="P133" s="11"/>
      <c r="Q133" s="106" t="str">
        <f t="shared" si="11"/>
        <v> </v>
      </c>
      <c r="R133" s="141" t="str">
        <f t="shared" si="12"/>
        <v> </v>
      </c>
      <c r="S133" s="106" t="str">
        <f t="shared" si="13"/>
        <v> </v>
      </c>
      <c r="T133" s="107" t="s">
        <v>78</v>
      </c>
      <c r="U133" s="102">
        <f t="shared" si="16"/>
      </c>
      <c r="V133" s="34"/>
      <c r="W133" s="34"/>
      <c r="X133" s="34"/>
      <c r="Y133" s="34"/>
      <c r="Z133" s="34"/>
    </row>
    <row r="134" spans="1:26" s="33" customFormat="1" ht="12.75" customHeight="1">
      <c r="A134" s="13"/>
      <c r="B134" s="104" t="s">
        <v>203</v>
      </c>
      <c r="C134" s="104" t="s">
        <v>27</v>
      </c>
      <c r="D134" s="104" t="s">
        <v>208</v>
      </c>
      <c r="E134" s="133" t="s">
        <v>52</v>
      </c>
      <c r="F134" s="28"/>
      <c r="G134" s="97"/>
      <c r="H134" s="28">
        <f t="shared" si="14"/>
        <v>0</v>
      </c>
      <c r="I134" s="42"/>
      <c r="J134" s="29">
        <v>47</v>
      </c>
      <c r="K134" s="14">
        <v>2</v>
      </c>
      <c r="L134" s="37">
        <f t="shared" si="15"/>
        <v>4200</v>
      </c>
      <c r="M134" s="32"/>
      <c r="N134" s="11"/>
      <c r="O134" s="12"/>
      <c r="P134" s="11"/>
      <c r="Q134" s="106" t="str">
        <f aca="true" t="shared" si="17" ref="Q134:Q197">IF(H134&gt;3760,1," ")</f>
        <v> </v>
      </c>
      <c r="R134" s="141" t="str">
        <f aca="true" t="shared" si="18" ref="R134:R197">IF(L134&gt;5650,1," ")</f>
        <v> </v>
      </c>
      <c r="S134" s="106" t="str">
        <f aca="true" t="shared" si="19" ref="S134:S197">IF(M134&gt;88,1," ")</f>
        <v> </v>
      </c>
      <c r="T134" s="107" t="s">
        <v>78</v>
      </c>
      <c r="U134" s="102">
        <f t="shared" si="16"/>
      </c>
      <c r="V134" s="34"/>
      <c r="W134" s="34"/>
      <c r="X134" s="34"/>
      <c r="Y134" s="34"/>
      <c r="Z134" s="34"/>
    </row>
    <row r="135" spans="1:26" s="33" customFormat="1" ht="12.75" customHeight="1">
      <c r="A135" s="13"/>
      <c r="B135" s="108" t="s">
        <v>204</v>
      </c>
      <c r="C135" s="104" t="s">
        <v>32</v>
      </c>
      <c r="D135" s="104" t="s">
        <v>208</v>
      </c>
      <c r="E135" s="133" t="s">
        <v>52</v>
      </c>
      <c r="F135" s="28"/>
      <c r="G135" s="118"/>
      <c r="H135" s="28">
        <f t="shared" si="14"/>
        <v>0</v>
      </c>
      <c r="I135" s="42"/>
      <c r="J135" s="29">
        <v>46</v>
      </c>
      <c r="K135" s="14">
        <v>2</v>
      </c>
      <c r="L135" s="37">
        <f t="shared" si="15"/>
        <v>4100</v>
      </c>
      <c r="M135" s="32"/>
      <c r="N135" s="11"/>
      <c r="O135" s="12"/>
      <c r="P135" s="11"/>
      <c r="Q135" s="106" t="str">
        <f t="shared" si="17"/>
        <v> </v>
      </c>
      <c r="R135" s="141" t="str">
        <f t="shared" si="18"/>
        <v> </v>
      </c>
      <c r="S135" s="106" t="str">
        <f t="shared" si="19"/>
        <v> </v>
      </c>
      <c r="T135" s="107" t="s">
        <v>78</v>
      </c>
      <c r="U135" s="102">
        <f t="shared" si="16"/>
      </c>
      <c r="V135" s="34"/>
      <c r="W135" s="34"/>
      <c r="X135" s="34"/>
      <c r="Y135" s="34"/>
      <c r="Z135" s="34"/>
    </row>
    <row r="136" spans="1:26" s="33" customFormat="1" ht="12.75" customHeight="1">
      <c r="A136" s="13"/>
      <c r="B136" s="109" t="s">
        <v>194</v>
      </c>
      <c r="C136" s="109" t="s">
        <v>47</v>
      </c>
      <c r="D136" s="104" t="s">
        <v>208</v>
      </c>
      <c r="E136" s="100" t="s">
        <v>52</v>
      </c>
      <c r="F136" s="28">
        <v>3524</v>
      </c>
      <c r="G136" s="121">
        <v>4</v>
      </c>
      <c r="H136" s="28">
        <f t="shared" si="14"/>
        <v>3324</v>
      </c>
      <c r="I136" s="42">
        <f>G136/F136*100</f>
        <v>0.11350737797956867</v>
      </c>
      <c r="J136" s="32"/>
      <c r="K136" s="14"/>
      <c r="L136" s="37">
        <f t="shared" si="15"/>
        <v>0</v>
      </c>
      <c r="M136" s="32"/>
      <c r="N136" s="11"/>
      <c r="O136" s="12"/>
      <c r="P136" s="11"/>
      <c r="Q136" s="106" t="str">
        <f t="shared" si="17"/>
        <v> </v>
      </c>
      <c r="R136" s="141" t="str">
        <f t="shared" si="18"/>
        <v> </v>
      </c>
      <c r="S136" s="106" t="str">
        <f t="shared" si="19"/>
        <v> </v>
      </c>
      <c r="T136" s="107" t="s">
        <v>78</v>
      </c>
      <c r="U136" s="102">
        <f t="shared" si="16"/>
      </c>
      <c r="V136" s="34"/>
      <c r="W136" s="34"/>
      <c r="X136" s="34"/>
      <c r="Y136" s="34"/>
      <c r="Z136" s="34"/>
    </row>
    <row r="137" spans="1:26" s="33" customFormat="1" ht="12.75" customHeight="1">
      <c r="A137" s="13"/>
      <c r="B137" s="104" t="s">
        <v>198</v>
      </c>
      <c r="C137" s="104" t="s">
        <v>30</v>
      </c>
      <c r="D137" s="111" t="s">
        <v>673</v>
      </c>
      <c r="E137" s="100" t="s">
        <v>52</v>
      </c>
      <c r="F137" s="28">
        <v>3336</v>
      </c>
      <c r="G137" s="14">
        <v>4</v>
      </c>
      <c r="H137" s="28">
        <f aca="true" t="shared" si="20" ref="H137:H200">F137-50*G137</f>
        <v>3136</v>
      </c>
      <c r="I137" s="42">
        <f>G137/F137*100</f>
        <v>0.1199040767386091</v>
      </c>
      <c r="J137" s="29">
        <v>48</v>
      </c>
      <c r="K137" s="14">
        <v>2</v>
      </c>
      <c r="L137" s="37">
        <f aca="true" t="shared" si="21" ref="L137:L200">J137*100-K137*250</f>
        <v>4300</v>
      </c>
      <c r="M137" s="32"/>
      <c r="N137" s="11"/>
      <c r="O137" s="12"/>
      <c r="P137" s="11"/>
      <c r="Q137" s="106" t="str">
        <f t="shared" si="17"/>
        <v> </v>
      </c>
      <c r="R137" s="141" t="str">
        <f t="shared" si="18"/>
        <v> </v>
      </c>
      <c r="S137" s="106" t="str">
        <f t="shared" si="19"/>
        <v> </v>
      </c>
      <c r="T137" s="107" t="s">
        <v>78</v>
      </c>
      <c r="U137" s="102">
        <f aca="true" t="shared" si="22" ref="U137:U200">IF(SUM(O137:S137)&gt;0,1,"")</f>
      </c>
      <c r="V137" s="34"/>
      <c r="W137" s="34"/>
      <c r="X137" s="34"/>
      <c r="Y137" s="34"/>
      <c r="Z137" s="34"/>
    </row>
    <row r="138" spans="1:26" s="33" customFormat="1" ht="12.75" customHeight="1">
      <c r="A138" s="13"/>
      <c r="B138" s="104" t="s">
        <v>605</v>
      </c>
      <c r="C138" s="100" t="s">
        <v>287</v>
      </c>
      <c r="D138" s="108" t="s">
        <v>719</v>
      </c>
      <c r="E138" s="100" t="s">
        <v>54</v>
      </c>
      <c r="F138" s="28">
        <v>3539</v>
      </c>
      <c r="G138" s="14">
        <v>4</v>
      </c>
      <c r="H138" s="28">
        <f t="shared" si="20"/>
        <v>3339</v>
      </c>
      <c r="I138" s="42">
        <f>G138/F138*100</f>
        <v>0.11302627860977678</v>
      </c>
      <c r="J138" s="29"/>
      <c r="K138" s="14"/>
      <c r="L138" s="37">
        <f t="shared" si="21"/>
        <v>0</v>
      </c>
      <c r="M138" s="32"/>
      <c r="N138" s="11"/>
      <c r="O138" s="12"/>
      <c r="P138" s="11"/>
      <c r="Q138" s="106" t="str">
        <f t="shared" si="17"/>
        <v> </v>
      </c>
      <c r="R138" s="141" t="str">
        <f t="shared" si="18"/>
        <v> </v>
      </c>
      <c r="S138" s="106" t="str">
        <f t="shared" si="19"/>
        <v> </v>
      </c>
      <c r="T138" s="107" t="s">
        <v>629</v>
      </c>
      <c r="U138" s="102">
        <f t="shared" si="22"/>
      </c>
      <c r="V138" s="34"/>
      <c r="W138" s="34"/>
      <c r="X138" s="34"/>
      <c r="Y138" s="34"/>
      <c r="Z138" s="34"/>
    </row>
    <row r="139" spans="1:26" s="40" customFormat="1" ht="12.75" customHeight="1">
      <c r="A139" s="13"/>
      <c r="B139" s="38" t="s">
        <v>624</v>
      </c>
      <c r="C139" s="38" t="s">
        <v>625</v>
      </c>
      <c r="D139" s="105" t="s">
        <v>721</v>
      </c>
      <c r="E139" s="100" t="s">
        <v>54</v>
      </c>
      <c r="F139" s="28"/>
      <c r="G139" s="97"/>
      <c r="H139" s="28">
        <f t="shared" si="20"/>
        <v>0</v>
      </c>
      <c r="I139" s="42"/>
      <c r="J139" s="32">
        <v>64</v>
      </c>
      <c r="K139" s="14">
        <v>5</v>
      </c>
      <c r="L139" s="37">
        <f t="shared" si="21"/>
        <v>5150</v>
      </c>
      <c r="M139" s="32"/>
      <c r="N139" s="11"/>
      <c r="O139" s="12"/>
      <c r="P139" s="38"/>
      <c r="Q139" s="106" t="str">
        <f t="shared" si="17"/>
        <v> </v>
      </c>
      <c r="R139" s="141" t="str">
        <f t="shared" si="18"/>
        <v> </v>
      </c>
      <c r="S139" s="106" t="str">
        <f t="shared" si="19"/>
        <v> </v>
      </c>
      <c r="T139" s="107" t="s">
        <v>629</v>
      </c>
      <c r="U139" s="102">
        <f t="shared" si="22"/>
      </c>
      <c r="V139" s="34"/>
      <c r="W139" s="34"/>
      <c r="X139" s="34"/>
      <c r="Y139" s="34"/>
      <c r="Z139" s="34"/>
    </row>
    <row r="140" spans="1:26" s="33" customFormat="1" ht="12.75" customHeight="1">
      <c r="A140" s="13"/>
      <c r="B140" s="100" t="s">
        <v>602</v>
      </c>
      <c r="C140" s="100" t="s">
        <v>601</v>
      </c>
      <c r="D140" s="105" t="s">
        <v>721</v>
      </c>
      <c r="E140" s="133" t="s">
        <v>53</v>
      </c>
      <c r="F140" s="28">
        <v>3655</v>
      </c>
      <c r="G140" s="97">
        <v>1</v>
      </c>
      <c r="H140" s="28">
        <f t="shared" si="20"/>
        <v>3605</v>
      </c>
      <c r="I140" s="42">
        <f>G140/F140*100</f>
        <v>0.027359781121751026</v>
      </c>
      <c r="J140" s="32"/>
      <c r="K140" s="14"/>
      <c r="L140" s="37">
        <f t="shared" si="21"/>
        <v>0</v>
      </c>
      <c r="M140" s="32"/>
      <c r="N140" s="11"/>
      <c r="O140" s="12"/>
      <c r="P140" s="11"/>
      <c r="Q140" s="106" t="str">
        <f t="shared" si="17"/>
        <v> </v>
      </c>
      <c r="R140" s="141" t="str">
        <f t="shared" si="18"/>
        <v> </v>
      </c>
      <c r="S140" s="106" t="str">
        <f t="shared" si="19"/>
        <v> </v>
      </c>
      <c r="T140" s="107" t="s">
        <v>629</v>
      </c>
      <c r="U140" s="102">
        <f t="shared" si="22"/>
      </c>
      <c r="V140" s="34"/>
      <c r="W140" s="34"/>
      <c r="X140" s="34"/>
      <c r="Y140" s="34"/>
      <c r="Z140" s="34"/>
    </row>
    <row r="141" spans="1:26" s="33" customFormat="1" ht="12.75" customHeight="1">
      <c r="A141" s="13"/>
      <c r="B141" s="104" t="s">
        <v>604</v>
      </c>
      <c r="C141" s="104" t="s">
        <v>603</v>
      </c>
      <c r="D141" s="105" t="s">
        <v>721</v>
      </c>
      <c r="E141" s="133" t="s">
        <v>52</v>
      </c>
      <c r="F141" s="28">
        <v>3375</v>
      </c>
      <c r="G141" s="14">
        <v>0</v>
      </c>
      <c r="H141" s="28">
        <f t="shared" si="20"/>
        <v>3375</v>
      </c>
      <c r="I141" s="42">
        <f>G141/F141*100</f>
        <v>0</v>
      </c>
      <c r="J141" s="32"/>
      <c r="K141" s="14"/>
      <c r="L141" s="37">
        <f t="shared" si="21"/>
        <v>0</v>
      </c>
      <c r="M141" s="32"/>
      <c r="N141" s="11"/>
      <c r="O141" s="12"/>
      <c r="P141" s="11"/>
      <c r="Q141" s="106" t="str">
        <f t="shared" si="17"/>
        <v> </v>
      </c>
      <c r="R141" s="141" t="str">
        <f t="shared" si="18"/>
        <v> </v>
      </c>
      <c r="S141" s="106" t="str">
        <f t="shared" si="19"/>
        <v> </v>
      </c>
      <c r="T141" s="107" t="s">
        <v>629</v>
      </c>
      <c r="U141" s="102">
        <f t="shared" si="22"/>
      </c>
      <c r="V141" s="34"/>
      <c r="W141" s="34"/>
      <c r="X141" s="34"/>
      <c r="Y141" s="34"/>
      <c r="Z141" s="34"/>
    </row>
    <row r="142" spans="1:26" s="33" customFormat="1" ht="12.75" customHeight="1">
      <c r="A142" s="13"/>
      <c r="B142" s="113" t="s">
        <v>626</v>
      </c>
      <c r="C142" s="100" t="s">
        <v>505</v>
      </c>
      <c r="D142" s="105" t="s">
        <v>721</v>
      </c>
      <c r="E142" s="100" t="s">
        <v>54</v>
      </c>
      <c r="F142" s="28"/>
      <c r="G142" s="97"/>
      <c r="H142" s="28">
        <f t="shared" si="20"/>
        <v>0</v>
      </c>
      <c r="I142" s="42"/>
      <c r="J142" s="32">
        <v>68</v>
      </c>
      <c r="K142" s="14">
        <v>8</v>
      </c>
      <c r="L142" s="37">
        <f t="shared" si="21"/>
        <v>4800</v>
      </c>
      <c r="M142" s="29"/>
      <c r="N142" s="11"/>
      <c r="O142" s="12"/>
      <c r="P142" s="11"/>
      <c r="Q142" s="106" t="str">
        <f t="shared" si="17"/>
        <v> </v>
      </c>
      <c r="R142" s="141" t="str">
        <f t="shared" si="18"/>
        <v> </v>
      </c>
      <c r="S142" s="106" t="str">
        <f t="shared" si="19"/>
        <v> </v>
      </c>
      <c r="T142" s="107" t="s">
        <v>629</v>
      </c>
      <c r="U142" s="102">
        <f t="shared" si="22"/>
      </c>
      <c r="V142" s="34"/>
      <c r="W142" s="34"/>
      <c r="X142" s="34"/>
      <c r="Y142" s="34"/>
      <c r="Z142" s="34"/>
    </row>
    <row r="143" spans="1:26" s="33" customFormat="1" ht="12.75" customHeight="1">
      <c r="A143" s="13"/>
      <c r="B143" s="104" t="s">
        <v>618</v>
      </c>
      <c r="C143" s="116" t="s">
        <v>153</v>
      </c>
      <c r="D143" s="117" t="s">
        <v>720</v>
      </c>
      <c r="E143" s="133" t="s">
        <v>53</v>
      </c>
      <c r="F143" s="28">
        <v>2928</v>
      </c>
      <c r="G143" s="14">
        <v>5</v>
      </c>
      <c r="H143" s="28">
        <f t="shared" si="20"/>
        <v>2678</v>
      </c>
      <c r="I143" s="42">
        <f aca="true" t="shared" si="23" ref="I143:I165">G143/F143*100</f>
        <v>0.17076502732240437</v>
      </c>
      <c r="J143" s="32"/>
      <c r="K143" s="14"/>
      <c r="L143" s="37">
        <f t="shared" si="21"/>
        <v>0</v>
      </c>
      <c r="M143" s="32"/>
      <c r="N143" s="106"/>
      <c r="O143" s="12"/>
      <c r="P143" s="11"/>
      <c r="Q143" s="106" t="str">
        <f t="shared" si="17"/>
        <v> </v>
      </c>
      <c r="R143" s="141" t="str">
        <f t="shared" si="18"/>
        <v> </v>
      </c>
      <c r="S143" s="106" t="str">
        <f t="shared" si="19"/>
        <v> </v>
      </c>
      <c r="T143" s="107" t="s">
        <v>629</v>
      </c>
      <c r="U143" s="102">
        <f t="shared" si="22"/>
      </c>
      <c r="V143" s="34"/>
      <c r="W143" s="34"/>
      <c r="X143" s="34"/>
      <c r="Y143" s="34"/>
      <c r="Z143" s="34"/>
    </row>
    <row r="144" spans="1:26" s="33" customFormat="1" ht="12.75" customHeight="1">
      <c r="A144" s="13"/>
      <c r="B144" s="87" t="s">
        <v>600</v>
      </c>
      <c r="C144" s="87" t="s">
        <v>323</v>
      </c>
      <c r="D144" s="117" t="s">
        <v>720</v>
      </c>
      <c r="E144" s="133" t="s">
        <v>52</v>
      </c>
      <c r="F144" s="28">
        <v>3720</v>
      </c>
      <c r="G144" s="14">
        <v>2</v>
      </c>
      <c r="H144" s="28">
        <f t="shared" si="20"/>
        <v>3620</v>
      </c>
      <c r="I144" s="42">
        <f t="shared" si="23"/>
        <v>0.053763440860215055</v>
      </c>
      <c r="J144" s="29"/>
      <c r="K144" s="14"/>
      <c r="L144" s="37">
        <f t="shared" si="21"/>
        <v>0</v>
      </c>
      <c r="M144" s="32"/>
      <c r="N144" s="106"/>
      <c r="O144" s="12"/>
      <c r="P144" s="11"/>
      <c r="Q144" s="106" t="str">
        <f t="shared" si="17"/>
        <v> </v>
      </c>
      <c r="R144" s="141" t="str">
        <f t="shared" si="18"/>
        <v> </v>
      </c>
      <c r="S144" s="106" t="str">
        <f t="shared" si="19"/>
        <v> </v>
      </c>
      <c r="T144" s="107" t="s">
        <v>629</v>
      </c>
      <c r="U144" s="102">
        <f t="shared" si="22"/>
      </c>
      <c r="V144" s="34"/>
      <c r="W144" s="36"/>
      <c r="X144" s="36"/>
      <c r="Y144" s="36"/>
      <c r="Z144" s="36"/>
    </row>
    <row r="145" spans="1:26" s="33" customFormat="1" ht="12.75" customHeight="1">
      <c r="A145" s="13"/>
      <c r="B145" s="111" t="s">
        <v>611</v>
      </c>
      <c r="C145" s="111" t="s">
        <v>610</v>
      </c>
      <c r="D145" s="117" t="s">
        <v>720</v>
      </c>
      <c r="E145" s="100" t="s">
        <v>54</v>
      </c>
      <c r="F145" s="28">
        <v>3834</v>
      </c>
      <c r="G145" s="15">
        <v>17</v>
      </c>
      <c r="H145" s="28">
        <f t="shared" si="20"/>
        <v>2984</v>
      </c>
      <c r="I145" s="42">
        <f t="shared" si="23"/>
        <v>0.4434011476264998</v>
      </c>
      <c r="J145" s="32">
        <v>64</v>
      </c>
      <c r="K145" s="14">
        <v>10</v>
      </c>
      <c r="L145" s="37">
        <f t="shared" si="21"/>
        <v>3900</v>
      </c>
      <c r="M145" s="32"/>
      <c r="N145" s="11"/>
      <c r="O145" s="12"/>
      <c r="P145" s="11"/>
      <c r="Q145" s="106" t="str">
        <f t="shared" si="17"/>
        <v> </v>
      </c>
      <c r="R145" s="141" t="str">
        <f t="shared" si="18"/>
        <v> </v>
      </c>
      <c r="S145" s="106" t="str">
        <f t="shared" si="19"/>
        <v> </v>
      </c>
      <c r="T145" s="107" t="s">
        <v>629</v>
      </c>
      <c r="U145" s="102">
        <f t="shared" si="22"/>
      </c>
      <c r="V145" s="34"/>
      <c r="W145" s="34"/>
      <c r="X145" s="34"/>
      <c r="Y145" s="34"/>
      <c r="Z145" s="34"/>
    </row>
    <row r="146" spans="1:26" s="33" customFormat="1" ht="12.75" customHeight="1">
      <c r="A146" s="13"/>
      <c r="B146" s="104" t="s">
        <v>622</v>
      </c>
      <c r="C146" s="104" t="s">
        <v>621</v>
      </c>
      <c r="D146" s="104" t="s">
        <v>722</v>
      </c>
      <c r="E146" s="133" t="s">
        <v>52</v>
      </c>
      <c r="F146" s="28">
        <v>2417</v>
      </c>
      <c r="G146" s="97">
        <v>6</v>
      </c>
      <c r="H146" s="28">
        <f t="shared" si="20"/>
        <v>2117</v>
      </c>
      <c r="I146" s="42">
        <f t="shared" si="23"/>
        <v>0.24824162184526274</v>
      </c>
      <c r="J146" s="32">
        <v>52</v>
      </c>
      <c r="K146" s="14">
        <v>3</v>
      </c>
      <c r="L146" s="37">
        <f t="shared" si="21"/>
        <v>4450</v>
      </c>
      <c r="M146" s="32"/>
      <c r="N146" s="11"/>
      <c r="O146" s="12"/>
      <c r="P146" s="11"/>
      <c r="Q146" s="106" t="str">
        <f t="shared" si="17"/>
        <v> </v>
      </c>
      <c r="R146" s="141" t="str">
        <f t="shared" si="18"/>
        <v> </v>
      </c>
      <c r="S146" s="106" t="str">
        <f t="shared" si="19"/>
        <v> </v>
      </c>
      <c r="T146" s="107" t="s">
        <v>629</v>
      </c>
      <c r="U146" s="102">
        <f t="shared" si="22"/>
      </c>
      <c r="V146" s="34"/>
      <c r="W146" s="34"/>
      <c r="X146" s="34"/>
      <c r="Y146" s="34"/>
      <c r="Z146" s="34"/>
    </row>
    <row r="147" spans="1:26" s="33" customFormat="1" ht="12.75" customHeight="1">
      <c r="A147" s="13"/>
      <c r="B147" s="108" t="s">
        <v>609</v>
      </c>
      <c r="C147" s="104" t="s">
        <v>608</v>
      </c>
      <c r="D147" s="105" t="s">
        <v>724</v>
      </c>
      <c r="E147" s="133" t="s">
        <v>53</v>
      </c>
      <c r="F147" s="28">
        <v>3349</v>
      </c>
      <c r="G147" s="118">
        <v>4</v>
      </c>
      <c r="H147" s="28">
        <f t="shared" si="20"/>
        <v>3149</v>
      </c>
      <c r="I147" s="42">
        <f t="shared" si="23"/>
        <v>0.11943863839952225</v>
      </c>
      <c r="J147" s="32"/>
      <c r="K147" s="14"/>
      <c r="L147" s="37">
        <f t="shared" si="21"/>
        <v>0</v>
      </c>
      <c r="M147" s="32"/>
      <c r="N147" s="11"/>
      <c r="O147" s="12"/>
      <c r="P147" s="11"/>
      <c r="Q147" s="106" t="str">
        <f t="shared" si="17"/>
        <v> </v>
      </c>
      <c r="R147" s="141" t="str">
        <f t="shared" si="18"/>
        <v> </v>
      </c>
      <c r="S147" s="106" t="str">
        <f t="shared" si="19"/>
        <v> </v>
      </c>
      <c r="T147" s="107" t="s">
        <v>629</v>
      </c>
      <c r="U147" s="102">
        <f t="shared" si="22"/>
      </c>
      <c r="V147" s="34"/>
      <c r="W147" s="34"/>
      <c r="X147" s="34"/>
      <c r="Y147" s="34"/>
      <c r="Z147" s="34"/>
    </row>
    <row r="148" spans="1:26" s="33" customFormat="1" ht="12.75" customHeight="1">
      <c r="A148" s="13"/>
      <c r="B148" s="115" t="s">
        <v>619</v>
      </c>
      <c r="C148" s="116" t="s">
        <v>348</v>
      </c>
      <c r="D148" s="105" t="s">
        <v>724</v>
      </c>
      <c r="E148" s="133" t="s">
        <v>52</v>
      </c>
      <c r="F148" s="28">
        <v>2623</v>
      </c>
      <c r="G148" s="97">
        <v>5</v>
      </c>
      <c r="H148" s="28">
        <f t="shared" si="20"/>
        <v>2373</v>
      </c>
      <c r="I148" s="42">
        <f t="shared" si="23"/>
        <v>0.19062142584826536</v>
      </c>
      <c r="J148" s="32"/>
      <c r="K148" s="14"/>
      <c r="L148" s="37">
        <f t="shared" si="21"/>
        <v>0</v>
      </c>
      <c r="M148" s="32"/>
      <c r="N148" s="11"/>
      <c r="O148" s="12"/>
      <c r="P148" s="11"/>
      <c r="Q148" s="106" t="str">
        <f t="shared" si="17"/>
        <v> </v>
      </c>
      <c r="R148" s="141" t="str">
        <f t="shared" si="18"/>
        <v> </v>
      </c>
      <c r="S148" s="106" t="str">
        <f t="shared" si="19"/>
        <v> </v>
      </c>
      <c r="T148" s="107" t="s">
        <v>629</v>
      </c>
      <c r="U148" s="102">
        <f t="shared" si="22"/>
      </c>
      <c r="V148" s="34"/>
      <c r="W148" s="34"/>
      <c r="X148" s="34"/>
      <c r="Y148" s="34"/>
      <c r="Z148" s="34"/>
    </row>
    <row r="149" spans="1:26" s="33" customFormat="1" ht="12.75" customHeight="1">
      <c r="A149" s="13"/>
      <c r="B149" s="100" t="s">
        <v>75</v>
      </c>
      <c r="C149" s="116" t="s">
        <v>613</v>
      </c>
      <c r="D149" s="105" t="s">
        <v>724</v>
      </c>
      <c r="E149" s="133" t="s">
        <v>52</v>
      </c>
      <c r="F149" s="28">
        <v>3095</v>
      </c>
      <c r="G149" s="97">
        <v>3</v>
      </c>
      <c r="H149" s="28">
        <f t="shared" si="20"/>
        <v>2945</v>
      </c>
      <c r="I149" s="42">
        <f t="shared" si="23"/>
        <v>0.09693053311793215</v>
      </c>
      <c r="J149" s="32"/>
      <c r="K149" s="14"/>
      <c r="L149" s="37">
        <f t="shared" si="21"/>
        <v>0</v>
      </c>
      <c r="M149" s="32"/>
      <c r="N149" s="11"/>
      <c r="O149" s="12"/>
      <c r="P149" s="11"/>
      <c r="Q149" s="106" t="str">
        <f t="shared" si="17"/>
        <v> </v>
      </c>
      <c r="R149" s="141" t="str">
        <f t="shared" si="18"/>
        <v> </v>
      </c>
      <c r="S149" s="106" t="str">
        <f t="shared" si="19"/>
        <v> </v>
      </c>
      <c r="T149" s="107" t="s">
        <v>629</v>
      </c>
      <c r="U149" s="102">
        <f t="shared" si="22"/>
      </c>
      <c r="V149" s="34"/>
      <c r="W149" s="34"/>
      <c r="X149" s="34"/>
      <c r="Y149" s="34"/>
      <c r="Z149" s="34"/>
    </row>
    <row r="150" spans="1:26" s="33" customFormat="1" ht="12.75" customHeight="1">
      <c r="A150" s="13"/>
      <c r="B150" s="104" t="s">
        <v>616</v>
      </c>
      <c r="C150" s="116" t="s">
        <v>615</v>
      </c>
      <c r="D150" s="104" t="s">
        <v>723</v>
      </c>
      <c r="E150" s="100" t="s">
        <v>56</v>
      </c>
      <c r="F150" s="28">
        <v>3448</v>
      </c>
      <c r="G150" s="14">
        <v>14</v>
      </c>
      <c r="H150" s="28">
        <f t="shared" si="20"/>
        <v>2748</v>
      </c>
      <c r="I150" s="42">
        <f t="shared" si="23"/>
        <v>0.40603248259860786</v>
      </c>
      <c r="J150" s="32"/>
      <c r="K150" s="14"/>
      <c r="L150" s="37">
        <f t="shared" si="21"/>
        <v>0</v>
      </c>
      <c r="M150" s="32"/>
      <c r="N150" s="11"/>
      <c r="O150" s="12"/>
      <c r="P150" s="11"/>
      <c r="Q150" s="106" t="str">
        <f t="shared" si="17"/>
        <v> </v>
      </c>
      <c r="R150" s="141" t="str">
        <f t="shared" si="18"/>
        <v> </v>
      </c>
      <c r="S150" s="106" t="str">
        <f t="shared" si="19"/>
        <v> </v>
      </c>
      <c r="T150" s="107" t="s">
        <v>629</v>
      </c>
      <c r="U150" s="102">
        <f t="shared" si="22"/>
      </c>
      <c r="V150" s="34"/>
      <c r="W150" s="34"/>
      <c r="X150" s="34"/>
      <c r="Y150" s="34"/>
      <c r="Z150" s="34"/>
    </row>
    <row r="151" spans="1:26" s="33" customFormat="1" ht="12.75" customHeight="1">
      <c r="A151" s="13"/>
      <c r="B151" s="105" t="s">
        <v>620</v>
      </c>
      <c r="C151" s="105" t="s">
        <v>346</v>
      </c>
      <c r="D151" s="105" t="s">
        <v>725</v>
      </c>
      <c r="E151" s="133" t="s">
        <v>52</v>
      </c>
      <c r="F151" s="28">
        <v>2485</v>
      </c>
      <c r="G151" s="118">
        <v>5</v>
      </c>
      <c r="H151" s="28">
        <f t="shared" si="20"/>
        <v>2235</v>
      </c>
      <c r="I151" s="42">
        <f t="shared" si="23"/>
        <v>0.2012072434607646</v>
      </c>
      <c r="J151" s="32"/>
      <c r="K151" s="14"/>
      <c r="L151" s="37">
        <f t="shared" si="21"/>
        <v>0</v>
      </c>
      <c r="M151" s="32"/>
      <c r="N151" s="11"/>
      <c r="O151" s="12"/>
      <c r="P151" s="11"/>
      <c r="Q151" s="106" t="str">
        <f t="shared" si="17"/>
        <v> </v>
      </c>
      <c r="R151" s="141" t="str">
        <f t="shared" si="18"/>
        <v> </v>
      </c>
      <c r="S151" s="106" t="str">
        <f t="shared" si="19"/>
        <v> </v>
      </c>
      <c r="T151" s="107" t="s">
        <v>629</v>
      </c>
      <c r="U151" s="102">
        <f t="shared" si="22"/>
      </c>
      <c r="V151" s="34"/>
      <c r="W151" s="34"/>
      <c r="X151" s="34"/>
      <c r="Y151" s="34"/>
      <c r="Z151" s="34"/>
    </row>
    <row r="152" spans="1:26" s="33" customFormat="1" ht="12.75" customHeight="1">
      <c r="A152" s="13"/>
      <c r="B152" s="100" t="s">
        <v>607</v>
      </c>
      <c r="C152" s="100" t="s">
        <v>606</v>
      </c>
      <c r="D152" s="105" t="s">
        <v>725</v>
      </c>
      <c r="E152" s="133" t="s">
        <v>52</v>
      </c>
      <c r="F152" s="28">
        <v>3286</v>
      </c>
      <c r="G152" s="97">
        <v>1</v>
      </c>
      <c r="H152" s="28">
        <f t="shared" si="20"/>
        <v>3236</v>
      </c>
      <c r="I152" s="42">
        <f t="shared" si="23"/>
        <v>0.030432136335970784</v>
      </c>
      <c r="J152" s="32"/>
      <c r="K152" s="14"/>
      <c r="L152" s="37">
        <f t="shared" si="21"/>
        <v>0</v>
      </c>
      <c r="M152" s="32"/>
      <c r="N152" s="11"/>
      <c r="O152" s="12"/>
      <c r="P152" s="11"/>
      <c r="Q152" s="106" t="str">
        <f t="shared" si="17"/>
        <v> </v>
      </c>
      <c r="R152" s="141" t="str">
        <f t="shared" si="18"/>
        <v> </v>
      </c>
      <c r="S152" s="106" t="str">
        <f t="shared" si="19"/>
        <v> </v>
      </c>
      <c r="T152" s="107" t="s">
        <v>629</v>
      </c>
      <c r="U152" s="102">
        <f t="shared" si="22"/>
      </c>
      <c r="V152" s="34"/>
      <c r="W152" s="34"/>
      <c r="X152" s="34"/>
      <c r="Y152" s="34"/>
      <c r="Z152" s="34"/>
    </row>
    <row r="153" spans="1:26" s="33" customFormat="1" ht="12.75" customHeight="1">
      <c r="A153" s="13"/>
      <c r="B153" s="105" t="s">
        <v>612</v>
      </c>
      <c r="C153" s="100" t="s">
        <v>287</v>
      </c>
      <c r="D153" s="108" t="s">
        <v>726</v>
      </c>
      <c r="E153" s="133" t="s">
        <v>52</v>
      </c>
      <c r="F153" s="28">
        <v>3214</v>
      </c>
      <c r="G153" s="118">
        <v>5</v>
      </c>
      <c r="H153" s="28">
        <f t="shared" si="20"/>
        <v>2964</v>
      </c>
      <c r="I153" s="42">
        <f t="shared" si="23"/>
        <v>0.1555693839452396</v>
      </c>
      <c r="J153" s="32"/>
      <c r="K153" s="14"/>
      <c r="L153" s="37">
        <f t="shared" si="21"/>
        <v>0</v>
      </c>
      <c r="M153" s="32"/>
      <c r="N153" s="11"/>
      <c r="O153" s="12"/>
      <c r="P153" s="38"/>
      <c r="Q153" s="106" t="str">
        <f t="shared" si="17"/>
        <v> </v>
      </c>
      <c r="R153" s="141" t="str">
        <f t="shared" si="18"/>
        <v> </v>
      </c>
      <c r="S153" s="106" t="str">
        <f t="shared" si="19"/>
        <v> </v>
      </c>
      <c r="T153" s="107" t="s">
        <v>629</v>
      </c>
      <c r="U153" s="102">
        <f t="shared" si="22"/>
      </c>
      <c r="V153" s="34"/>
      <c r="W153" s="34"/>
      <c r="X153" s="34"/>
      <c r="Y153" s="34"/>
      <c r="Z153" s="34"/>
    </row>
    <row r="154" spans="1:26" s="33" customFormat="1" ht="12.75" customHeight="1">
      <c r="A154" s="13"/>
      <c r="B154" s="100" t="s">
        <v>477</v>
      </c>
      <c r="C154" s="116" t="s">
        <v>614</v>
      </c>
      <c r="D154" s="108" t="s">
        <v>726</v>
      </c>
      <c r="E154" s="133" t="s">
        <v>53</v>
      </c>
      <c r="F154" s="28">
        <v>2947</v>
      </c>
      <c r="G154" s="97">
        <v>1</v>
      </c>
      <c r="H154" s="28">
        <f t="shared" si="20"/>
        <v>2897</v>
      </c>
      <c r="I154" s="42">
        <f t="shared" si="23"/>
        <v>0.0339328130302002</v>
      </c>
      <c r="J154" s="32"/>
      <c r="K154" s="14"/>
      <c r="L154" s="37">
        <f t="shared" si="21"/>
        <v>0</v>
      </c>
      <c r="M154" s="32"/>
      <c r="N154" s="11"/>
      <c r="O154" s="12"/>
      <c r="P154" s="38"/>
      <c r="Q154" s="106" t="str">
        <f t="shared" si="17"/>
        <v> </v>
      </c>
      <c r="R154" s="141" t="str">
        <f t="shared" si="18"/>
        <v> </v>
      </c>
      <c r="S154" s="106" t="str">
        <f t="shared" si="19"/>
        <v> </v>
      </c>
      <c r="T154" s="107" t="s">
        <v>629</v>
      </c>
      <c r="U154" s="102">
        <f t="shared" si="22"/>
      </c>
      <c r="V154" s="34"/>
      <c r="W154" s="34"/>
      <c r="X154" s="34"/>
      <c r="Y154" s="34"/>
      <c r="Z154" s="34"/>
    </row>
    <row r="155" spans="1:21" ht="12.75" customHeight="1">
      <c r="A155" s="13"/>
      <c r="B155" s="104" t="s">
        <v>617</v>
      </c>
      <c r="C155" s="100" t="s">
        <v>610</v>
      </c>
      <c r="D155" s="108" t="s">
        <v>726</v>
      </c>
      <c r="E155" s="100" t="s">
        <v>54</v>
      </c>
      <c r="F155" s="28">
        <v>2945</v>
      </c>
      <c r="G155" s="97">
        <v>5</v>
      </c>
      <c r="H155" s="28">
        <f t="shared" si="20"/>
        <v>2695</v>
      </c>
      <c r="I155" s="42">
        <f t="shared" si="23"/>
        <v>0.1697792869269949</v>
      </c>
      <c r="J155" s="32"/>
      <c r="K155" s="14"/>
      <c r="L155" s="37">
        <f t="shared" si="21"/>
        <v>0</v>
      </c>
      <c r="M155" s="32"/>
      <c r="N155" s="11"/>
      <c r="O155" s="12"/>
      <c r="P155" s="11"/>
      <c r="Q155" s="106" t="str">
        <f t="shared" si="17"/>
        <v> </v>
      </c>
      <c r="R155" s="141" t="str">
        <f t="shared" si="18"/>
        <v> </v>
      </c>
      <c r="S155" s="106" t="str">
        <f t="shared" si="19"/>
        <v> </v>
      </c>
      <c r="T155" s="107" t="s">
        <v>629</v>
      </c>
      <c r="U155" s="102">
        <f t="shared" si="22"/>
      </c>
    </row>
    <row r="156" spans="1:26" s="33" customFormat="1" ht="12.75" customHeight="1">
      <c r="A156" s="13"/>
      <c r="B156" s="115" t="s">
        <v>113</v>
      </c>
      <c r="C156" s="100" t="s">
        <v>76</v>
      </c>
      <c r="D156" s="108" t="s">
        <v>658</v>
      </c>
      <c r="E156" s="133" t="s">
        <v>52</v>
      </c>
      <c r="F156" s="28">
        <v>3637</v>
      </c>
      <c r="G156" s="97">
        <v>2</v>
      </c>
      <c r="H156" s="28">
        <f t="shared" si="20"/>
        <v>3537</v>
      </c>
      <c r="I156" s="42">
        <f t="shared" si="23"/>
        <v>0.05499037668408029</v>
      </c>
      <c r="J156" s="32"/>
      <c r="K156" s="14"/>
      <c r="L156" s="37">
        <f t="shared" si="21"/>
        <v>0</v>
      </c>
      <c r="M156" s="32"/>
      <c r="N156" s="11"/>
      <c r="O156" s="12"/>
      <c r="P156" s="11"/>
      <c r="Q156" s="106" t="str">
        <f t="shared" si="17"/>
        <v> </v>
      </c>
      <c r="R156" s="141" t="str">
        <f t="shared" si="18"/>
        <v> </v>
      </c>
      <c r="S156" s="106" t="str">
        <f t="shared" si="19"/>
        <v> </v>
      </c>
      <c r="T156" s="107" t="s">
        <v>65</v>
      </c>
      <c r="U156" s="102">
        <f t="shared" si="22"/>
      </c>
      <c r="V156" s="34"/>
      <c r="W156" s="34"/>
      <c r="X156" s="34"/>
      <c r="Y156" s="34"/>
      <c r="Z156" s="34"/>
    </row>
    <row r="157" spans="1:26" s="33" customFormat="1" ht="12.75" customHeight="1">
      <c r="A157" s="13"/>
      <c r="B157" s="105" t="s">
        <v>152</v>
      </c>
      <c r="C157" s="100" t="s">
        <v>153</v>
      </c>
      <c r="D157" s="108" t="s">
        <v>658</v>
      </c>
      <c r="E157" s="100" t="s">
        <v>54</v>
      </c>
      <c r="F157" s="28">
        <v>2635</v>
      </c>
      <c r="G157" s="118">
        <v>7</v>
      </c>
      <c r="H157" s="28">
        <f t="shared" si="20"/>
        <v>2285</v>
      </c>
      <c r="I157" s="42">
        <f t="shared" si="23"/>
        <v>0.2656546489563567</v>
      </c>
      <c r="J157" s="32"/>
      <c r="K157" s="14"/>
      <c r="L157" s="37">
        <f t="shared" si="21"/>
        <v>0</v>
      </c>
      <c r="M157" s="32"/>
      <c r="N157" s="106"/>
      <c r="O157" s="12"/>
      <c r="P157" s="11"/>
      <c r="Q157" s="106" t="str">
        <f t="shared" si="17"/>
        <v> </v>
      </c>
      <c r="R157" s="141" t="str">
        <f t="shared" si="18"/>
        <v> </v>
      </c>
      <c r="S157" s="106" t="str">
        <f t="shared" si="19"/>
        <v> </v>
      </c>
      <c r="T157" s="107" t="s">
        <v>65</v>
      </c>
      <c r="U157" s="102">
        <f t="shared" si="22"/>
      </c>
      <c r="V157" s="34"/>
      <c r="W157" s="34"/>
      <c r="X157" s="34"/>
      <c r="Y157" s="34"/>
      <c r="Z157" s="34"/>
    </row>
    <row r="158" spans="1:26" s="33" customFormat="1" ht="12.75" customHeight="1">
      <c r="A158" s="13"/>
      <c r="B158" s="104" t="s">
        <v>99</v>
      </c>
      <c r="C158" s="104" t="s">
        <v>118</v>
      </c>
      <c r="D158" s="108" t="s">
        <v>658</v>
      </c>
      <c r="E158" s="132" t="s">
        <v>53</v>
      </c>
      <c r="F158" s="28">
        <v>3678</v>
      </c>
      <c r="G158" s="14">
        <v>8</v>
      </c>
      <c r="H158" s="28">
        <f t="shared" si="20"/>
        <v>3278</v>
      </c>
      <c r="I158" s="42">
        <f t="shared" si="23"/>
        <v>0.2175095160413268</v>
      </c>
      <c r="J158" s="32"/>
      <c r="K158" s="14"/>
      <c r="L158" s="37">
        <f t="shared" si="21"/>
        <v>0</v>
      </c>
      <c r="M158" s="32"/>
      <c r="N158" s="11"/>
      <c r="O158" s="12"/>
      <c r="P158" s="38"/>
      <c r="Q158" s="106" t="str">
        <f t="shared" si="17"/>
        <v> </v>
      </c>
      <c r="R158" s="141" t="str">
        <f t="shared" si="18"/>
        <v> </v>
      </c>
      <c r="S158" s="106" t="str">
        <f t="shared" si="19"/>
        <v> </v>
      </c>
      <c r="T158" s="107" t="s">
        <v>65</v>
      </c>
      <c r="U158" s="102">
        <f t="shared" si="22"/>
      </c>
      <c r="V158" s="34"/>
      <c r="W158" s="34"/>
      <c r="X158" s="34"/>
      <c r="Y158" s="34"/>
      <c r="Z158" s="34"/>
    </row>
    <row r="159" spans="1:26" s="33" customFormat="1" ht="12.75" customHeight="1">
      <c r="A159" s="13"/>
      <c r="B159" s="88" t="s">
        <v>147</v>
      </c>
      <c r="C159" s="88" t="s">
        <v>148</v>
      </c>
      <c r="D159" s="104" t="s">
        <v>112</v>
      </c>
      <c r="E159" s="132" t="s">
        <v>52</v>
      </c>
      <c r="F159" s="28">
        <v>2884</v>
      </c>
      <c r="G159" s="97">
        <v>9</v>
      </c>
      <c r="H159" s="28">
        <f t="shared" si="20"/>
        <v>2434</v>
      </c>
      <c r="I159" s="42">
        <f t="shared" si="23"/>
        <v>0.3120665742024965</v>
      </c>
      <c r="J159" s="32"/>
      <c r="K159" s="14"/>
      <c r="L159" s="37">
        <f t="shared" si="21"/>
        <v>0</v>
      </c>
      <c r="M159" s="32"/>
      <c r="N159" s="11"/>
      <c r="O159" s="12"/>
      <c r="P159" s="11"/>
      <c r="Q159" s="106" t="str">
        <f t="shared" si="17"/>
        <v> </v>
      </c>
      <c r="R159" s="141" t="str">
        <f t="shared" si="18"/>
        <v> </v>
      </c>
      <c r="S159" s="106" t="str">
        <f t="shared" si="19"/>
        <v> </v>
      </c>
      <c r="T159" s="107" t="s">
        <v>65</v>
      </c>
      <c r="U159" s="102">
        <f t="shared" si="22"/>
      </c>
      <c r="V159" s="34"/>
      <c r="W159" s="34"/>
      <c r="X159" s="34"/>
      <c r="Y159" s="34"/>
      <c r="Z159" s="34"/>
    </row>
    <row r="160" spans="1:26" s="33" customFormat="1" ht="12.75" customHeight="1">
      <c r="A160" s="13"/>
      <c r="B160" s="104" t="s">
        <v>126</v>
      </c>
      <c r="C160" s="100" t="s">
        <v>127</v>
      </c>
      <c r="D160" s="100" t="s">
        <v>112</v>
      </c>
      <c r="E160" s="100" t="s">
        <v>52</v>
      </c>
      <c r="F160" s="28">
        <v>3356</v>
      </c>
      <c r="G160" s="97">
        <v>7</v>
      </c>
      <c r="H160" s="28">
        <f t="shared" si="20"/>
        <v>3006</v>
      </c>
      <c r="I160" s="42">
        <f t="shared" si="23"/>
        <v>0.20858164481525626</v>
      </c>
      <c r="J160" s="29"/>
      <c r="K160" s="14"/>
      <c r="L160" s="37">
        <f t="shared" si="21"/>
        <v>0</v>
      </c>
      <c r="M160" s="32"/>
      <c r="N160" s="11"/>
      <c r="O160" s="12"/>
      <c r="P160" s="11"/>
      <c r="Q160" s="106" t="str">
        <f t="shared" si="17"/>
        <v> </v>
      </c>
      <c r="R160" s="141" t="str">
        <f t="shared" si="18"/>
        <v> </v>
      </c>
      <c r="S160" s="106" t="str">
        <f t="shared" si="19"/>
        <v> </v>
      </c>
      <c r="T160" s="107" t="s">
        <v>65</v>
      </c>
      <c r="U160" s="102">
        <f t="shared" si="22"/>
      </c>
      <c r="V160" s="34"/>
      <c r="W160" s="34"/>
      <c r="X160" s="34"/>
      <c r="Y160" s="34"/>
      <c r="Z160" s="34"/>
    </row>
    <row r="161" spans="1:26" s="33" customFormat="1" ht="12.75" customHeight="1">
      <c r="A161" s="13"/>
      <c r="B161" s="100" t="s">
        <v>146</v>
      </c>
      <c r="C161" s="100" t="s">
        <v>64</v>
      </c>
      <c r="D161" s="100" t="s">
        <v>122</v>
      </c>
      <c r="E161" s="100" t="s">
        <v>56</v>
      </c>
      <c r="F161" s="28">
        <v>2710</v>
      </c>
      <c r="G161" s="97">
        <v>4</v>
      </c>
      <c r="H161" s="28">
        <f t="shared" si="20"/>
        <v>2510</v>
      </c>
      <c r="I161" s="42">
        <f t="shared" si="23"/>
        <v>0.14760147601476015</v>
      </c>
      <c r="J161" s="32"/>
      <c r="K161" s="97"/>
      <c r="L161" s="37">
        <f t="shared" si="21"/>
        <v>0</v>
      </c>
      <c r="M161" s="32"/>
      <c r="N161" s="106"/>
      <c r="O161" s="12"/>
      <c r="P161" s="11"/>
      <c r="Q161" s="106" t="str">
        <f t="shared" si="17"/>
        <v> </v>
      </c>
      <c r="R161" s="141" t="str">
        <f t="shared" si="18"/>
        <v> </v>
      </c>
      <c r="S161" s="106" t="str">
        <f t="shared" si="19"/>
        <v> </v>
      </c>
      <c r="T161" s="107" t="s">
        <v>65</v>
      </c>
      <c r="U161" s="102">
        <f t="shared" si="22"/>
      </c>
      <c r="V161" s="34"/>
      <c r="W161" s="34"/>
      <c r="X161" s="34"/>
      <c r="Y161" s="34"/>
      <c r="Z161" s="34"/>
    </row>
    <row r="162" spans="1:26" s="33" customFormat="1" ht="12.75" customHeight="1">
      <c r="A162" s="13"/>
      <c r="B162" s="100" t="s">
        <v>123</v>
      </c>
      <c r="C162" s="100" t="s">
        <v>124</v>
      </c>
      <c r="D162" s="100" t="s">
        <v>125</v>
      </c>
      <c r="E162" s="100" t="s">
        <v>53</v>
      </c>
      <c r="F162" s="28">
        <v>3150</v>
      </c>
      <c r="G162" s="97">
        <v>2</v>
      </c>
      <c r="H162" s="28">
        <f t="shared" si="20"/>
        <v>3050</v>
      </c>
      <c r="I162" s="42">
        <f t="shared" si="23"/>
        <v>0.06349206349206349</v>
      </c>
      <c r="J162" s="32"/>
      <c r="K162" s="14"/>
      <c r="L162" s="37">
        <f t="shared" si="21"/>
        <v>0</v>
      </c>
      <c r="M162" s="32"/>
      <c r="N162" s="11"/>
      <c r="O162" s="12"/>
      <c r="P162" s="11"/>
      <c r="Q162" s="106" t="str">
        <f t="shared" si="17"/>
        <v> </v>
      </c>
      <c r="R162" s="141" t="str">
        <f t="shared" si="18"/>
        <v> </v>
      </c>
      <c r="S162" s="106" t="str">
        <f t="shared" si="19"/>
        <v> </v>
      </c>
      <c r="T162" s="107" t="s">
        <v>65</v>
      </c>
      <c r="U162" s="102">
        <f t="shared" si="22"/>
      </c>
      <c r="V162" s="34"/>
      <c r="W162" s="34"/>
      <c r="X162" s="34"/>
      <c r="Y162" s="34"/>
      <c r="Z162" s="34"/>
    </row>
    <row r="163" spans="1:26" s="33" customFormat="1" ht="12.75" customHeight="1">
      <c r="A163" s="13"/>
      <c r="B163" s="100" t="s">
        <v>143</v>
      </c>
      <c r="C163" s="100" t="s">
        <v>42</v>
      </c>
      <c r="D163" s="115" t="s">
        <v>120</v>
      </c>
      <c r="E163" s="100" t="s">
        <v>54</v>
      </c>
      <c r="F163" s="28">
        <v>2689</v>
      </c>
      <c r="G163" s="97">
        <v>2</v>
      </c>
      <c r="H163" s="28">
        <f t="shared" si="20"/>
        <v>2589</v>
      </c>
      <c r="I163" s="42">
        <f t="shared" si="23"/>
        <v>0.07437709185570844</v>
      </c>
      <c r="J163" s="32"/>
      <c r="K163" s="14"/>
      <c r="L163" s="37">
        <f t="shared" si="21"/>
        <v>0</v>
      </c>
      <c r="M163" s="32"/>
      <c r="N163" s="106"/>
      <c r="O163" s="10"/>
      <c r="P163" s="38"/>
      <c r="Q163" s="106" t="str">
        <f t="shared" si="17"/>
        <v> </v>
      </c>
      <c r="R163" s="141" t="str">
        <f t="shared" si="18"/>
        <v> </v>
      </c>
      <c r="S163" s="106" t="str">
        <f t="shared" si="19"/>
        <v> </v>
      </c>
      <c r="T163" s="107" t="s">
        <v>65</v>
      </c>
      <c r="U163" s="102">
        <f t="shared" si="22"/>
      </c>
      <c r="V163" s="34"/>
      <c r="W163" s="34"/>
      <c r="X163" s="34"/>
      <c r="Y163" s="34"/>
      <c r="Z163" s="34"/>
    </row>
    <row r="164" spans="1:26" s="33" customFormat="1" ht="12.75" customHeight="1">
      <c r="A164" s="13"/>
      <c r="B164" s="87" t="s">
        <v>141</v>
      </c>
      <c r="C164" s="87" t="s">
        <v>142</v>
      </c>
      <c r="D164" s="108" t="s">
        <v>661</v>
      </c>
      <c r="E164" s="100" t="s">
        <v>54</v>
      </c>
      <c r="F164" s="28">
        <v>2721</v>
      </c>
      <c r="G164" s="14">
        <v>2</v>
      </c>
      <c r="H164" s="28">
        <f t="shared" si="20"/>
        <v>2621</v>
      </c>
      <c r="I164" s="42">
        <f t="shared" si="23"/>
        <v>0.0735023888276369</v>
      </c>
      <c r="J164" s="32"/>
      <c r="K164" s="14"/>
      <c r="L164" s="37">
        <f t="shared" si="21"/>
        <v>0</v>
      </c>
      <c r="M164" s="112"/>
      <c r="N164" s="106"/>
      <c r="O164" s="12"/>
      <c r="P164" s="11"/>
      <c r="Q164" s="106" t="str">
        <f t="shared" si="17"/>
        <v> </v>
      </c>
      <c r="R164" s="141" t="str">
        <f t="shared" si="18"/>
        <v> </v>
      </c>
      <c r="S164" s="106" t="str">
        <f t="shared" si="19"/>
        <v> </v>
      </c>
      <c r="T164" s="107" t="s">
        <v>65</v>
      </c>
      <c r="U164" s="102">
        <f t="shared" si="22"/>
      </c>
      <c r="V164" s="34"/>
      <c r="W164" s="34"/>
      <c r="X164" s="34"/>
      <c r="Y164" s="34"/>
      <c r="Z164" s="34"/>
    </row>
    <row r="165" spans="1:26" s="33" customFormat="1" ht="12.75" customHeight="1">
      <c r="A165" s="13"/>
      <c r="B165" s="104" t="s">
        <v>128</v>
      </c>
      <c r="C165" s="104" t="s">
        <v>62</v>
      </c>
      <c r="D165" s="108" t="s">
        <v>661</v>
      </c>
      <c r="E165" s="111" t="s">
        <v>53</v>
      </c>
      <c r="F165" s="28">
        <v>3245</v>
      </c>
      <c r="G165" s="14">
        <v>5</v>
      </c>
      <c r="H165" s="28">
        <f t="shared" si="20"/>
        <v>2995</v>
      </c>
      <c r="I165" s="42">
        <f t="shared" si="23"/>
        <v>0.15408320493066258</v>
      </c>
      <c r="J165" s="29"/>
      <c r="K165" s="14"/>
      <c r="L165" s="37">
        <f t="shared" si="21"/>
        <v>0</v>
      </c>
      <c r="M165" s="32"/>
      <c r="N165" s="106"/>
      <c r="O165" s="12"/>
      <c r="P165" s="11"/>
      <c r="Q165" s="106" t="str">
        <f t="shared" si="17"/>
        <v> </v>
      </c>
      <c r="R165" s="141" t="str">
        <f t="shared" si="18"/>
        <v> </v>
      </c>
      <c r="S165" s="106" t="str">
        <f t="shared" si="19"/>
        <v> </v>
      </c>
      <c r="T165" s="107" t="s">
        <v>65</v>
      </c>
      <c r="U165" s="102">
        <f t="shared" si="22"/>
      </c>
      <c r="V165" s="34"/>
      <c r="W165" s="34"/>
      <c r="X165" s="34"/>
      <c r="Y165" s="34"/>
      <c r="Z165" s="34"/>
    </row>
    <row r="166" spans="1:26" s="33" customFormat="1" ht="12.75" customHeight="1">
      <c r="A166" s="13"/>
      <c r="B166" s="108" t="s">
        <v>159</v>
      </c>
      <c r="C166" s="108" t="s">
        <v>80</v>
      </c>
      <c r="D166" s="100" t="s">
        <v>664</v>
      </c>
      <c r="E166" s="100" t="s">
        <v>54</v>
      </c>
      <c r="F166" s="28"/>
      <c r="G166" s="97"/>
      <c r="H166" s="28">
        <f t="shared" si="20"/>
        <v>0</v>
      </c>
      <c r="I166" s="42"/>
      <c r="J166" s="32">
        <v>53</v>
      </c>
      <c r="K166" s="14">
        <v>12</v>
      </c>
      <c r="L166" s="37">
        <f t="shared" si="21"/>
        <v>2300</v>
      </c>
      <c r="M166" s="32"/>
      <c r="N166" s="11"/>
      <c r="O166" s="12"/>
      <c r="P166" s="11"/>
      <c r="Q166" s="106" t="str">
        <f t="shared" si="17"/>
        <v> </v>
      </c>
      <c r="R166" s="141" t="str">
        <f t="shared" si="18"/>
        <v> </v>
      </c>
      <c r="S166" s="106" t="str">
        <f t="shared" si="19"/>
        <v> </v>
      </c>
      <c r="T166" s="107" t="s">
        <v>65</v>
      </c>
      <c r="U166" s="102">
        <f t="shared" si="22"/>
      </c>
      <c r="V166" s="34"/>
      <c r="W166" s="34"/>
      <c r="X166" s="34"/>
      <c r="Y166" s="34"/>
      <c r="Z166" s="34"/>
    </row>
    <row r="167" spans="1:26" s="33" customFormat="1" ht="12.75" customHeight="1">
      <c r="A167" s="13"/>
      <c r="B167" s="100" t="s">
        <v>158</v>
      </c>
      <c r="C167" s="100" t="s">
        <v>102</v>
      </c>
      <c r="D167" s="100" t="s">
        <v>664</v>
      </c>
      <c r="E167" s="133" t="s">
        <v>53</v>
      </c>
      <c r="F167" s="28"/>
      <c r="G167" s="97"/>
      <c r="H167" s="28">
        <f t="shared" si="20"/>
        <v>0</v>
      </c>
      <c r="I167" s="42"/>
      <c r="J167" s="32">
        <v>50</v>
      </c>
      <c r="K167" s="14">
        <v>7</v>
      </c>
      <c r="L167" s="37">
        <f t="shared" si="21"/>
        <v>3250</v>
      </c>
      <c r="M167" s="32"/>
      <c r="N167" s="11"/>
      <c r="O167" s="12"/>
      <c r="P167" s="11"/>
      <c r="Q167" s="106" t="str">
        <f t="shared" si="17"/>
        <v> </v>
      </c>
      <c r="R167" s="141" t="str">
        <f t="shared" si="18"/>
        <v> </v>
      </c>
      <c r="S167" s="106" t="str">
        <f t="shared" si="19"/>
        <v> </v>
      </c>
      <c r="T167" s="107" t="s">
        <v>65</v>
      </c>
      <c r="U167" s="102">
        <f t="shared" si="22"/>
      </c>
      <c r="V167" s="34"/>
      <c r="W167" s="34"/>
      <c r="X167" s="34"/>
      <c r="Y167" s="34"/>
      <c r="Z167" s="34"/>
    </row>
    <row r="168" spans="1:26" s="33" customFormat="1" ht="12.75" customHeight="1">
      <c r="A168" s="13"/>
      <c r="B168" s="108" t="s">
        <v>144</v>
      </c>
      <c r="C168" s="100" t="s">
        <v>145</v>
      </c>
      <c r="D168" s="104" t="s">
        <v>662</v>
      </c>
      <c r="E168" s="100" t="s">
        <v>52</v>
      </c>
      <c r="F168" s="28">
        <v>2566</v>
      </c>
      <c r="G168" s="118">
        <v>0</v>
      </c>
      <c r="H168" s="28">
        <f t="shared" si="20"/>
        <v>2566</v>
      </c>
      <c r="I168" s="42">
        <f>G168/F168*100</f>
        <v>0</v>
      </c>
      <c r="J168" s="32"/>
      <c r="K168" s="14"/>
      <c r="L168" s="37">
        <f t="shared" si="21"/>
        <v>0</v>
      </c>
      <c r="M168" s="32"/>
      <c r="N168" s="106"/>
      <c r="O168" s="12"/>
      <c r="P168" s="38"/>
      <c r="Q168" s="106" t="str">
        <f t="shared" si="17"/>
        <v> </v>
      </c>
      <c r="R168" s="141" t="str">
        <f t="shared" si="18"/>
        <v> </v>
      </c>
      <c r="S168" s="106" t="str">
        <f t="shared" si="19"/>
        <v> </v>
      </c>
      <c r="T168" s="107" t="s">
        <v>65</v>
      </c>
      <c r="U168" s="102">
        <f t="shared" si="22"/>
      </c>
      <c r="V168" s="34"/>
      <c r="W168" s="36"/>
      <c r="X168" s="36"/>
      <c r="Y168" s="36"/>
      <c r="Z168" s="36"/>
    </row>
    <row r="169" spans="1:26" s="33" customFormat="1" ht="12.75" customHeight="1">
      <c r="A169" s="13"/>
      <c r="B169" s="108" t="s">
        <v>151</v>
      </c>
      <c r="C169" s="108" t="s">
        <v>68</v>
      </c>
      <c r="D169" s="104" t="s">
        <v>662</v>
      </c>
      <c r="E169" s="100" t="s">
        <v>54</v>
      </c>
      <c r="F169" s="28">
        <v>2568</v>
      </c>
      <c r="G169" s="14">
        <v>5</v>
      </c>
      <c r="H169" s="28">
        <f t="shared" si="20"/>
        <v>2318</v>
      </c>
      <c r="I169" s="42">
        <f>G169/F169*100</f>
        <v>0.19470404984423675</v>
      </c>
      <c r="J169" s="32"/>
      <c r="K169" s="14"/>
      <c r="L169" s="37">
        <f t="shared" si="21"/>
        <v>0</v>
      </c>
      <c r="M169" s="32"/>
      <c r="N169" s="45"/>
      <c r="O169" s="46"/>
      <c r="P169" s="39"/>
      <c r="Q169" s="106" t="str">
        <f t="shared" si="17"/>
        <v> </v>
      </c>
      <c r="R169" s="141" t="str">
        <f t="shared" si="18"/>
        <v> </v>
      </c>
      <c r="S169" s="106" t="str">
        <f t="shared" si="19"/>
        <v> </v>
      </c>
      <c r="T169" s="107" t="s">
        <v>65</v>
      </c>
      <c r="U169" s="102">
        <f t="shared" si="22"/>
      </c>
      <c r="V169" s="34"/>
      <c r="W169" s="34"/>
      <c r="X169" s="34"/>
      <c r="Y169" s="34"/>
      <c r="Z169" s="34"/>
    </row>
    <row r="170" spans="1:26" s="33" customFormat="1" ht="12.75" customHeight="1">
      <c r="A170" s="13"/>
      <c r="B170" s="115" t="s">
        <v>116</v>
      </c>
      <c r="C170" s="104" t="s">
        <v>117</v>
      </c>
      <c r="D170" s="100" t="s">
        <v>663</v>
      </c>
      <c r="E170" s="104" t="s">
        <v>53</v>
      </c>
      <c r="F170" s="28">
        <v>3653</v>
      </c>
      <c r="G170" s="122">
        <v>4</v>
      </c>
      <c r="H170" s="28">
        <f t="shared" si="20"/>
        <v>3453</v>
      </c>
      <c r="I170" s="42">
        <f>G170/F170*100</f>
        <v>0.10949904188338351</v>
      </c>
      <c r="J170" s="29"/>
      <c r="K170" s="14"/>
      <c r="L170" s="37">
        <f t="shared" si="21"/>
        <v>0</v>
      </c>
      <c r="M170" s="32"/>
      <c r="N170" s="11"/>
      <c r="O170" s="12"/>
      <c r="P170" s="11"/>
      <c r="Q170" s="106" t="str">
        <f t="shared" si="17"/>
        <v> </v>
      </c>
      <c r="R170" s="141" t="str">
        <f t="shared" si="18"/>
        <v> </v>
      </c>
      <c r="S170" s="106" t="str">
        <f t="shared" si="19"/>
        <v> </v>
      </c>
      <c r="T170" s="107" t="s">
        <v>65</v>
      </c>
      <c r="U170" s="102">
        <f t="shared" si="22"/>
      </c>
      <c r="V170" s="34"/>
      <c r="W170" s="34"/>
      <c r="X170" s="34"/>
      <c r="Y170" s="34"/>
      <c r="Z170" s="34"/>
    </row>
    <row r="171" spans="1:26" s="33" customFormat="1" ht="12.75" customHeight="1">
      <c r="A171" s="13"/>
      <c r="B171" s="104" t="s">
        <v>154</v>
      </c>
      <c r="C171" s="104" t="s">
        <v>155</v>
      </c>
      <c r="D171" s="100" t="s">
        <v>663</v>
      </c>
      <c r="E171" s="133" t="s">
        <v>53</v>
      </c>
      <c r="F171" s="28"/>
      <c r="G171" s="97"/>
      <c r="H171" s="28">
        <f t="shared" si="20"/>
        <v>0</v>
      </c>
      <c r="I171" s="42"/>
      <c r="J171" s="32">
        <v>53</v>
      </c>
      <c r="K171" s="14">
        <v>4</v>
      </c>
      <c r="L171" s="37">
        <f t="shared" si="21"/>
        <v>4300</v>
      </c>
      <c r="M171" s="32"/>
      <c r="N171" s="106"/>
      <c r="O171" s="12"/>
      <c r="P171" s="11"/>
      <c r="Q171" s="106" t="str">
        <f t="shared" si="17"/>
        <v> </v>
      </c>
      <c r="R171" s="141" t="str">
        <f t="shared" si="18"/>
        <v> </v>
      </c>
      <c r="S171" s="106" t="str">
        <f t="shared" si="19"/>
        <v> </v>
      </c>
      <c r="T171" s="107" t="s">
        <v>65</v>
      </c>
      <c r="U171" s="102">
        <f t="shared" si="22"/>
      </c>
      <c r="V171" s="34"/>
      <c r="W171" s="34"/>
      <c r="X171" s="34"/>
      <c r="Y171" s="34"/>
      <c r="Z171" s="34"/>
    </row>
    <row r="172" spans="1:26" s="33" customFormat="1" ht="12.75" customHeight="1">
      <c r="A172" s="13"/>
      <c r="B172" s="87" t="s">
        <v>136</v>
      </c>
      <c r="C172" s="87" t="s">
        <v>137</v>
      </c>
      <c r="D172" s="100" t="s">
        <v>663</v>
      </c>
      <c r="E172" s="100" t="s">
        <v>54</v>
      </c>
      <c r="F172" s="28">
        <v>3114</v>
      </c>
      <c r="G172" s="14">
        <v>7</v>
      </c>
      <c r="H172" s="28">
        <f t="shared" si="20"/>
        <v>2764</v>
      </c>
      <c r="I172" s="42">
        <f>G172/F172*100</f>
        <v>0.22479126525369297</v>
      </c>
      <c r="J172" s="32"/>
      <c r="K172" s="14"/>
      <c r="L172" s="37">
        <f t="shared" si="21"/>
        <v>0</v>
      </c>
      <c r="M172" s="32"/>
      <c r="N172" s="11"/>
      <c r="O172" s="12"/>
      <c r="P172" s="11"/>
      <c r="Q172" s="106" t="str">
        <f t="shared" si="17"/>
        <v> </v>
      </c>
      <c r="R172" s="141" t="str">
        <f t="shared" si="18"/>
        <v> </v>
      </c>
      <c r="S172" s="106" t="str">
        <f t="shared" si="19"/>
        <v> </v>
      </c>
      <c r="T172" s="107" t="s">
        <v>65</v>
      </c>
      <c r="U172" s="102">
        <f t="shared" si="22"/>
      </c>
      <c r="V172" s="34"/>
      <c r="W172" s="34"/>
      <c r="X172" s="34"/>
      <c r="Y172" s="34"/>
      <c r="Z172" s="34"/>
    </row>
    <row r="173" spans="1:26" s="33" customFormat="1" ht="12.75" customHeight="1">
      <c r="A173" s="13"/>
      <c r="B173" s="104" t="s">
        <v>173</v>
      </c>
      <c r="C173" s="104" t="s">
        <v>25</v>
      </c>
      <c r="D173" s="104" t="s">
        <v>667</v>
      </c>
      <c r="E173" s="100" t="s">
        <v>54</v>
      </c>
      <c r="F173" s="28">
        <v>2877</v>
      </c>
      <c r="G173" s="14">
        <v>4</v>
      </c>
      <c r="H173" s="28">
        <f t="shared" si="20"/>
        <v>2677</v>
      </c>
      <c r="I173" s="42">
        <f>G173/F173*100</f>
        <v>0.13903371567605144</v>
      </c>
      <c r="J173" s="29"/>
      <c r="K173" s="14"/>
      <c r="L173" s="37">
        <f t="shared" si="21"/>
        <v>0</v>
      </c>
      <c r="M173" s="32"/>
      <c r="N173" s="11"/>
      <c r="O173" s="12"/>
      <c r="P173" s="11"/>
      <c r="Q173" s="106" t="str">
        <f t="shared" si="17"/>
        <v> </v>
      </c>
      <c r="R173" s="141" t="str">
        <f t="shared" si="18"/>
        <v> </v>
      </c>
      <c r="S173" s="106" t="str">
        <f t="shared" si="19"/>
        <v> </v>
      </c>
      <c r="T173" s="107" t="s">
        <v>44</v>
      </c>
      <c r="U173" s="102">
        <f t="shared" si="22"/>
      </c>
      <c r="V173" s="34"/>
      <c r="W173" s="34"/>
      <c r="X173" s="34"/>
      <c r="Y173" s="34"/>
      <c r="Z173" s="34"/>
    </row>
    <row r="174" spans="1:26" s="33" customFormat="1" ht="12.75" customHeight="1">
      <c r="A174" s="13"/>
      <c r="B174" s="105" t="s">
        <v>168</v>
      </c>
      <c r="C174" s="105" t="s">
        <v>46</v>
      </c>
      <c r="D174" s="104" t="s">
        <v>667</v>
      </c>
      <c r="E174" s="133" t="s">
        <v>52</v>
      </c>
      <c r="F174" s="28">
        <v>3319</v>
      </c>
      <c r="G174" s="118">
        <v>5</v>
      </c>
      <c r="H174" s="28">
        <f t="shared" si="20"/>
        <v>3069</v>
      </c>
      <c r="I174" s="42">
        <f>G174/F174*100</f>
        <v>0.15064778547755348</v>
      </c>
      <c r="J174" s="32"/>
      <c r="K174" s="14"/>
      <c r="L174" s="37">
        <f t="shared" si="21"/>
        <v>0</v>
      </c>
      <c r="M174" s="32"/>
      <c r="N174" s="11"/>
      <c r="O174" s="12"/>
      <c r="P174" s="11"/>
      <c r="Q174" s="106" t="str">
        <f t="shared" si="17"/>
        <v> </v>
      </c>
      <c r="R174" s="141" t="str">
        <f t="shared" si="18"/>
        <v> </v>
      </c>
      <c r="S174" s="106" t="str">
        <f t="shared" si="19"/>
        <v> </v>
      </c>
      <c r="T174" s="107" t="s">
        <v>44</v>
      </c>
      <c r="U174" s="102">
        <f t="shared" si="22"/>
      </c>
      <c r="V174" s="34"/>
      <c r="W174" s="34"/>
      <c r="X174" s="34"/>
      <c r="Y174" s="34"/>
      <c r="Z174" s="34"/>
    </row>
    <row r="175" spans="1:26" s="33" customFormat="1" ht="12.75" customHeight="1">
      <c r="A175" s="13"/>
      <c r="B175" s="104" t="s">
        <v>177</v>
      </c>
      <c r="C175" s="100" t="s">
        <v>178</v>
      </c>
      <c r="D175" s="104" t="s">
        <v>667</v>
      </c>
      <c r="E175" s="100" t="s">
        <v>54</v>
      </c>
      <c r="F175" s="28">
        <v>2915</v>
      </c>
      <c r="G175" s="97">
        <v>9</v>
      </c>
      <c r="H175" s="28">
        <f t="shared" si="20"/>
        <v>2465</v>
      </c>
      <c r="I175" s="42">
        <f>G175/F175*100</f>
        <v>0.30874785591766724</v>
      </c>
      <c r="J175" s="29"/>
      <c r="K175" s="14"/>
      <c r="L175" s="37">
        <f t="shared" si="21"/>
        <v>0</v>
      </c>
      <c r="M175" s="32"/>
      <c r="N175" s="11"/>
      <c r="O175" s="12"/>
      <c r="P175" s="11"/>
      <c r="Q175" s="106" t="str">
        <f t="shared" si="17"/>
        <v> </v>
      </c>
      <c r="R175" s="141" t="str">
        <f t="shared" si="18"/>
        <v> </v>
      </c>
      <c r="S175" s="106" t="str">
        <f t="shared" si="19"/>
        <v> </v>
      </c>
      <c r="T175" s="107" t="s">
        <v>44</v>
      </c>
      <c r="U175" s="102">
        <f t="shared" si="22"/>
      </c>
      <c r="V175" s="34"/>
      <c r="W175" s="34"/>
      <c r="X175" s="34"/>
      <c r="Y175" s="34"/>
      <c r="Z175" s="34"/>
    </row>
    <row r="176" spans="1:26" s="33" customFormat="1" ht="12.75" customHeight="1">
      <c r="A176" s="13"/>
      <c r="B176" s="100" t="s">
        <v>182</v>
      </c>
      <c r="C176" s="100" t="s">
        <v>24</v>
      </c>
      <c r="D176" s="104" t="s">
        <v>667</v>
      </c>
      <c r="E176" s="100" t="s">
        <v>54</v>
      </c>
      <c r="F176" s="28"/>
      <c r="G176" s="97"/>
      <c r="H176" s="28">
        <f t="shared" si="20"/>
        <v>0</v>
      </c>
      <c r="I176" s="42"/>
      <c r="J176" s="32">
        <v>58</v>
      </c>
      <c r="K176" s="14">
        <v>7</v>
      </c>
      <c r="L176" s="37">
        <f t="shared" si="21"/>
        <v>4050</v>
      </c>
      <c r="M176" s="32"/>
      <c r="N176" s="11"/>
      <c r="O176" s="12"/>
      <c r="P176" s="11"/>
      <c r="Q176" s="106" t="str">
        <f t="shared" si="17"/>
        <v> </v>
      </c>
      <c r="R176" s="141" t="str">
        <f t="shared" si="18"/>
        <v> </v>
      </c>
      <c r="S176" s="106" t="str">
        <f t="shared" si="19"/>
        <v> </v>
      </c>
      <c r="T176" s="107" t="s">
        <v>44</v>
      </c>
      <c r="U176" s="102">
        <f t="shared" si="22"/>
      </c>
      <c r="V176" s="34"/>
      <c r="W176" s="34"/>
      <c r="X176" s="34"/>
      <c r="Y176" s="34"/>
      <c r="Z176" s="34"/>
    </row>
    <row r="177" spans="1:26" s="33" customFormat="1" ht="12.75" customHeight="1">
      <c r="A177" s="13"/>
      <c r="B177" s="104" t="s">
        <v>172</v>
      </c>
      <c r="C177" s="104" t="s">
        <v>50</v>
      </c>
      <c r="D177" s="104" t="s">
        <v>667</v>
      </c>
      <c r="E177" s="133" t="s">
        <v>52</v>
      </c>
      <c r="F177" s="28">
        <v>3023</v>
      </c>
      <c r="G177" s="97">
        <v>5</v>
      </c>
      <c r="H177" s="28">
        <f t="shared" si="20"/>
        <v>2773</v>
      </c>
      <c r="I177" s="42">
        <f>G177/F177*100</f>
        <v>0.16539861065167052</v>
      </c>
      <c r="J177" s="32"/>
      <c r="K177" s="14"/>
      <c r="L177" s="37">
        <f t="shared" si="21"/>
        <v>0</v>
      </c>
      <c r="M177" s="32"/>
      <c r="N177" s="11"/>
      <c r="O177" s="12"/>
      <c r="P177" s="38"/>
      <c r="Q177" s="106" t="str">
        <f t="shared" si="17"/>
        <v> </v>
      </c>
      <c r="R177" s="141" t="str">
        <f t="shared" si="18"/>
        <v> </v>
      </c>
      <c r="S177" s="106" t="str">
        <f t="shared" si="19"/>
        <v> </v>
      </c>
      <c r="T177" s="107" t="s">
        <v>44</v>
      </c>
      <c r="U177" s="102">
        <f t="shared" si="22"/>
      </c>
      <c r="V177" s="34"/>
      <c r="W177" s="34"/>
      <c r="X177" s="34"/>
      <c r="Y177" s="34"/>
      <c r="Z177" s="34"/>
    </row>
    <row r="178" spans="1:26" s="33" customFormat="1" ht="12.75" customHeight="1">
      <c r="A178" s="13"/>
      <c r="B178" s="38" t="s">
        <v>181</v>
      </c>
      <c r="C178" s="38" t="s">
        <v>34</v>
      </c>
      <c r="D178" s="104" t="s">
        <v>667</v>
      </c>
      <c r="E178" s="100" t="s">
        <v>54</v>
      </c>
      <c r="F178" s="28"/>
      <c r="G178" s="97"/>
      <c r="H178" s="28">
        <f t="shared" si="20"/>
        <v>0</v>
      </c>
      <c r="I178" s="42"/>
      <c r="J178" s="32">
        <v>58</v>
      </c>
      <c r="K178" s="14">
        <v>6</v>
      </c>
      <c r="L178" s="37">
        <f t="shared" si="21"/>
        <v>4300</v>
      </c>
      <c r="M178" s="32"/>
      <c r="N178" s="11"/>
      <c r="O178" s="12"/>
      <c r="P178" s="11"/>
      <c r="Q178" s="106" t="str">
        <f t="shared" si="17"/>
        <v> </v>
      </c>
      <c r="R178" s="141" t="str">
        <f t="shared" si="18"/>
        <v> </v>
      </c>
      <c r="S178" s="106" t="str">
        <f t="shared" si="19"/>
        <v> </v>
      </c>
      <c r="T178" s="107" t="s">
        <v>44</v>
      </c>
      <c r="U178" s="102">
        <f t="shared" si="22"/>
      </c>
      <c r="V178" s="34"/>
      <c r="W178" s="34"/>
      <c r="X178" s="34"/>
      <c r="Y178" s="34"/>
      <c r="Z178" s="34"/>
    </row>
    <row r="179" spans="1:26" s="33" customFormat="1" ht="12.75" customHeight="1">
      <c r="A179" s="13"/>
      <c r="B179" s="104" t="s">
        <v>169</v>
      </c>
      <c r="C179" s="100" t="s">
        <v>170</v>
      </c>
      <c r="D179" s="104" t="s">
        <v>667</v>
      </c>
      <c r="E179" s="133" t="s">
        <v>53</v>
      </c>
      <c r="F179" s="28">
        <v>3185</v>
      </c>
      <c r="G179" s="97">
        <v>5</v>
      </c>
      <c r="H179" s="28">
        <f t="shared" si="20"/>
        <v>2935</v>
      </c>
      <c r="I179" s="42">
        <f>G179/F179*100</f>
        <v>0.15698587127158556</v>
      </c>
      <c r="J179" s="29"/>
      <c r="K179" s="14"/>
      <c r="L179" s="37">
        <f t="shared" si="21"/>
        <v>0</v>
      </c>
      <c r="M179" s="32"/>
      <c r="N179" s="11"/>
      <c r="O179" s="12"/>
      <c r="P179" s="11"/>
      <c r="Q179" s="106" t="str">
        <f t="shared" si="17"/>
        <v> </v>
      </c>
      <c r="R179" s="141" t="str">
        <f t="shared" si="18"/>
        <v> </v>
      </c>
      <c r="S179" s="106" t="str">
        <f t="shared" si="19"/>
        <v> </v>
      </c>
      <c r="T179" s="107" t="s">
        <v>44</v>
      </c>
      <c r="U179" s="102">
        <f t="shared" si="22"/>
      </c>
      <c r="V179" s="34"/>
      <c r="W179" s="34"/>
      <c r="X179" s="34"/>
      <c r="Y179" s="34"/>
      <c r="Z179" s="34"/>
    </row>
    <row r="180" spans="1:26" s="33" customFormat="1" ht="12.75" customHeight="1">
      <c r="A180" s="13"/>
      <c r="B180" s="100" t="s">
        <v>176</v>
      </c>
      <c r="C180" s="100" t="s">
        <v>55</v>
      </c>
      <c r="D180" s="100" t="s">
        <v>668</v>
      </c>
      <c r="E180" s="100" t="s">
        <v>54</v>
      </c>
      <c r="F180" s="28">
        <v>2888</v>
      </c>
      <c r="G180" s="97">
        <v>6</v>
      </c>
      <c r="H180" s="28">
        <f t="shared" si="20"/>
        <v>2588</v>
      </c>
      <c r="I180" s="42">
        <f>G180/F180*100</f>
        <v>0.20775623268698062</v>
      </c>
      <c r="J180" s="32"/>
      <c r="K180" s="14"/>
      <c r="L180" s="37">
        <f t="shared" si="21"/>
        <v>0</v>
      </c>
      <c r="M180" s="32"/>
      <c r="N180" s="11"/>
      <c r="O180" s="12"/>
      <c r="P180" s="11"/>
      <c r="Q180" s="106" t="str">
        <f t="shared" si="17"/>
        <v> </v>
      </c>
      <c r="R180" s="141" t="str">
        <f t="shared" si="18"/>
        <v> </v>
      </c>
      <c r="S180" s="106" t="str">
        <f t="shared" si="19"/>
        <v> </v>
      </c>
      <c r="T180" s="107" t="s">
        <v>44</v>
      </c>
      <c r="U180" s="102">
        <f t="shared" si="22"/>
      </c>
      <c r="V180" s="34"/>
      <c r="W180" s="36"/>
      <c r="X180" s="36"/>
      <c r="Y180" s="36"/>
      <c r="Z180" s="36"/>
    </row>
    <row r="181" spans="1:26" s="33" customFormat="1" ht="12.75" customHeight="1">
      <c r="A181" s="13"/>
      <c r="B181" s="100" t="s">
        <v>179</v>
      </c>
      <c r="C181" s="100" t="s">
        <v>34</v>
      </c>
      <c r="D181" s="100" t="s">
        <v>668</v>
      </c>
      <c r="E181" s="133" t="s">
        <v>52</v>
      </c>
      <c r="F181" s="28">
        <v>2401</v>
      </c>
      <c r="G181" s="97">
        <v>3</v>
      </c>
      <c r="H181" s="28">
        <f t="shared" si="20"/>
        <v>2251</v>
      </c>
      <c r="I181" s="42">
        <f>G181/F181*100</f>
        <v>0.12494793835901709</v>
      </c>
      <c r="J181" s="32"/>
      <c r="K181" s="14"/>
      <c r="L181" s="37">
        <f t="shared" si="21"/>
        <v>0</v>
      </c>
      <c r="M181" s="32"/>
      <c r="N181" s="106"/>
      <c r="O181" s="12"/>
      <c r="P181" s="11"/>
      <c r="Q181" s="106" t="str">
        <f t="shared" si="17"/>
        <v> </v>
      </c>
      <c r="R181" s="141" t="str">
        <f t="shared" si="18"/>
        <v> </v>
      </c>
      <c r="S181" s="106" t="str">
        <f t="shared" si="19"/>
        <v> </v>
      </c>
      <c r="T181" s="107" t="s">
        <v>44</v>
      </c>
      <c r="U181" s="102">
        <f t="shared" si="22"/>
      </c>
      <c r="V181" s="34"/>
      <c r="W181" s="34"/>
      <c r="X181" s="34"/>
      <c r="Y181" s="34"/>
      <c r="Z181" s="34"/>
    </row>
    <row r="182" spans="1:26" s="33" customFormat="1" ht="12.75" customHeight="1">
      <c r="A182" s="13"/>
      <c r="B182" s="104" t="s">
        <v>171</v>
      </c>
      <c r="C182" s="116" t="s">
        <v>81</v>
      </c>
      <c r="D182" s="100" t="s">
        <v>669</v>
      </c>
      <c r="E182" s="133" t="s">
        <v>52</v>
      </c>
      <c r="F182" s="28">
        <v>2925</v>
      </c>
      <c r="G182" s="97">
        <v>2</v>
      </c>
      <c r="H182" s="28">
        <f t="shared" si="20"/>
        <v>2825</v>
      </c>
      <c r="I182" s="42">
        <f>G182/F182*100</f>
        <v>0.06837606837606838</v>
      </c>
      <c r="J182" s="32"/>
      <c r="K182" s="14"/>
      <c r="L182" s="37">
        <f t="shared" si="21"/>
        <v>0</v>
      </c>
      <c r="M182" s="29"/>
      <c r="N182" s="11"/>
      <c r="O182" s="12"/>
      <c r="P182" s="11"/>
      <c r="Q182" s="106" t="str">
        <f t="shared" si="17"/>
        <v> </v>
      </c>
      <c r="R182" s="141" t="str">
        <f t="shared" si="18"/>
        <v> </v>
      </c>
      <c r="S182" s="106" t="str">
        <f t="shared" si="19"/>
        <v> </v>
      </c>
      <c r="T182" s="107" t="s">
        <v>44</v>
      </c>
      <c r="U182" s="102">
        <f t="shared" si="22"/>
      </c>
      <c r="V182" s="34"/>
      <c r="W182" s="34"/>
      <c r="X182" s="34"/>
      <c r="Y182" s="34"/>
      <c r="Z182" s="34"/>
    </row>
    <row r="183" spans="1:26" s="33" customFormat="1" ht="12.75" customHeight="1">
      <c r="A183" s="13"/>
      <c r="B183" s="104" t="s">
        <v>85</v>
      </c>
      <c r="C183" s="100" t="s">
        <v>180</v>
      </c>
      <c r="D183" s="100" t="s">
        <v>669</v>
      </c>
      <c r="E183" s="100" t="s">
        <v>54</v>
      </c>
      <c r="F183" s="28"/>
      <c r="G183" s="97"/>
      <c r="H183" s="28">
        <f t="shared" si="20"/>
        <v>0</v>
      </c>
      <c r="I183" s="42"/>
      <c r="J183" s="29">
        <v>77</v>
      </c>
      <c r="K183" s="14">
        <v>11</v>
      </c>
      <c r="L183" s="37">
        <f t="shared" si="21"/>
        <v>4950</v>
      </c>
      <c r="M183" s="32"/>
      <c r="N183" s="11"/>
      <c r="O183" s="12"/>
      <c r="P183" s="11"/>
      <c r="Q183" s="106" t="str">
        <f t="shared" si="17"/>
        <v> </v>
      </c>
      <c r="R183" s="141" t="str">
        <f t="shared" si="18"/>
        <v> </v>
      </c>
      <c r="S183" s="106" t="str">
        <f t="shared" si="19"/>
        <v> </v>
      </c>
      <c r="T183" s="107" t="s">
        <v>44</v>
      </c>
      <c r="U183" s="102">
        <f t="shared" si="22"/>
      </c>
      <c r="V183" s="34"/>
      <c r="W183" s="34"/>
      <c r="X183" s="34"/>
      <c r="Y183" s="34"/>
      <c r="Z183" s="34"/>
    </row>
    <row r="184" spans="1:26" s="33" customFormat="1" ht="12.75" customHeight="1">
      <c r="A184" s="13"/>
      <c r="B184" s="87" t="s">
        <v>183</v>
      </c>
      <c r="C184" s="87" t="s">
        <v>48</v>
      </c>
      <c r="D184" s="100" t="s">
        <v>669</v>
      </c>
      <c r="E184" s="100" t="s">
        <v>56</v>
      </c>
      <c r="F184" s="28"/>
      <c r="G184" s="97"/>
      <c r="H184" s="28">
        <f t="shared" si="20"/>
        <v>0</v>
      </c>
      <c r="I184" s="42"/>
      <c r="J184" s="32">
        <v>46</v>
      </c>
      <c r="K184" s="14">
        <v>5</v>
      </c>
      <c r="L184" s="37">
        <f t="shared" si="21"/>
        <v>3350</v>
      </c>
      <c r="M184" s="32"/>
      <c r="N184" s="11"/>
      <c r="O184" s="12"/>
      <c r="P184" s="11"/>
      <c r="Q184" s="106" t="str">
        <f t="shared" si="17"/>
        <v> </v>
      </c>
      <c r="R184" s="141" t="str">
        <f t="shared" si="18"/>
        <v> </v>
      </c>
      <c r="S184" s="106" t="str">
        <f t="shared" si="19"/>
        <v> </v>
      </c>
      <c r="T184" s="107" t="s">
        <v>44</v>
      </c>
      <c r="U184" s="102">
        <f t="shared" si="22"/>
      </c>
      <c r="V184" s="34"/>
      <c r="W184" s="34"/>
      <c r="X184" s="34"/>
      <c r="Y184" s="34"/>
      <c r="Z184" s="34"/>
    </row>
    <row r="185" spans="1:26" s="33" customFormat="1" ht="12.75" customHeight="1">
      <c r="A185" s="13"/>
      <c r="B185" s="109" t="s">
        <v>91</v>
      </c>
      <c r="C185" s="109" t="s">
        <v>79</v>
      </c>
      <c r="D185" s="100" t="s">
        <v>217</v>
      </c>
      <c r="E185" s="133" t="s">
        <v>52</v>
      </c>
      <c r="F185" s="28">
        <v>3695</v>
      </c>
      <c r="G185" s="121">
        <v>8</v>
      </c>
      <c r="H185" s="28">
        <f t="shared" si="20"/>
        <v>3295</v>
      </c>
      <c r="I185" s="42">
        <f aca="true" t="shared" si="24" ref="I185:I208">G185/F185*100</f>
        <v>0.21650879566982412</v>
      </c>
      <c r="J185" s="32"/>
      <c r="K185" s="14"/>
      <c r="L185" s="37">
        <f t="shared" si="21"/>
        <v>0</v>
      </c>
      <c r="M185" s="32"/>
      <c r="N185" s="11"/>
      <c r="O185" s="12"/>
      <c r="P185" s="11"/>
      <c r="Q185" s="106" t="str">
        <f t="shared" si="17"/>
        <v> </v>
      </c>
      <c r="R185" s="141" t="str">
        <f t="shared" si="18"/>
        <v> </v>
      </c>
      <c r="S185" s="106" t="str">
        <f t="shared" si="19"/>
        <v> </v>
      </c>
      <c r="T185" s="107" t="s">
        <v>60</v>
      </c>
      <c r="U185" s="102">
        <f t="shared" si="22"/>
      </c>
      <c r="V185" s="34"/>
      <c r="W185" s="34"/>
      <c r="X185" s="34"/>
      <c r="Y185" s="34"/>
      <c r="Z185" s="34"/>
    </row>
    <row r="186" spans="1:26" s="33" customFormat="1" ht="12.75" customHeight="1">
      <c r="A186" s="13"/>
      <c r="B186" s="115" t="s">
        <v>218</v>
      </c>
      <c r="C186" s="100" t="s">
        <v>41</v>
      </c>
      <c r="D186" s="104" t="s">
        <v>217</v>
      </c>
      <c r="E186" s="133" t="s">
        <v>53</v>
      </c>
      <c r="F186" s="28">
        <v>3123</v>
      </c>
      <c r="G186" s="97">
        <v>1</v>
      </c>
      <c r="H186" s="28">
        <f t="shared" si="20"/>
        <v>3073</v>
      </c>
      <c r="I186" s="42">
        <f t="shared" si="24"/>
        <v>0.032020493115593976</v>
      </c>
      <c r="J186" s="32"/>
      <c r="K186" s="14"/>
      <c r="L186" s="37">
        <f t="shared" si="21"/>
        <v>0</v>
      </c>
      <c r="M186" s="32"/>
      <c r="N186" s="11"/>
      <c r="O186" s="12"/>
      <c r="P186" s="11"/>
      <c r="Q186" s="106" t="str">
        <f t="shared" si="17"/>
        <v> </v>
      </c>
      <c r="R186" s="141" t="str">
        <f t="shared" si="18"/>
        <v> </v>
      </c>
      <c r="S186" s="106" t="str">
        <f t="shared" si="19"/>
        <v> </v>
      </c>
      <c r="T186" s="107" t="s">
        <v>60</v>
      </c>
      <c r="U186" s="102">
        <f t="shared" si="22"/>
      </c>
      <c r="V186" s="34"/>
      <c r="W186" s="34"/>
      <c r="X186" s="34"/>
      <c r="Y186" s="34"/>
      <c r="Z186" s="34"/>
    </row>
    <row r="187" spans="1:26" s="33" customFormat="1" ht="12.75" customHeight="1">
      <c r="A187" s="13"/>
      <c r="B187" s="108" t="s">
        <v>219</v>
      </c>
      <c r="C187" s="108" t="s">
        <v>220</v>
      </c>
      <c r="D187" s="108" t="s">
        <v>217</v>
      </c>
      <c r="E187" s="133" t="s">
        <v>53</v>
      </c>
      <c r="F187" s="28">
        <v>2994</v>
      </c>
      <c r="G187" s="14">
        <v>2</v>
      </c>
      <c r="H187" s="28">
        <f t="shared" si="20"/>
        <v>2894</v>
      </c>
      <c r="I187" s="42">
        <f t="shared" si="24"/>
        <v>0.06680026720106881</v>
      </c>
      <c r="J187" s="32"/>
      <c r="K187" s="14"/>
      <c r="L187" s="37">
        <f t="shared" si="21"/>
        <v>0</v>
      </c>
      <c r="M187" s="32"/>
      <c r="N187" s="106"/>
      <c r="O187" s="12"/>
      <c r="P187" s="11"/>
      <c r="Q187" s="106" t="str">
        <f t="shared" si="17"/>
        <v> </v>
      </c>
      <c r="R187" s="141" t="str">
        <f t="shared" si="18"/>
        <v> </v>
      </c>
      <c r="S187" s="106" t="str">
        <f t="shared" si="19"/>
        <v> </v>
      </c>
      <c r="T187" s="107" t="s">
        <v>60</v>
      </c>
      <c r="U187" s="102">
        <f t="shared" si="22"/>
      </c>
      <c r="V187" s="34"/>
      <c r="W187" s="34"/>
      <c r="X187" s="34"/>
      <c r="Y187" s="34"/>
      <c r="Z187" s="34"/>
    </row>
    <row r="188" spans="1:26" s="33" customFormat="1" ht="12.75" customHeight="1">
      <c r="A188" s="13"/>
      <c r="B188" s="104" t="s">
        <v>97</v>
      </c>
      <c r="C188" s="116" t="s">
        <v>39</v>
      </c>
      <c r="D188" s="111" t="s">
        <v>215</v>
      </c>
      <c r="E188" s="133" t="s">
        <v>52</v>
      </c>
      <c r="F188" s="28">
        <v>2885</v>
      </c>
      <c r="G188" s="97">
        <v>3</v>
      </c>
      <c r="H188" s="28">
        <f t="shared" si="20"/>
        <v>2735</v>
      </c>
      <c r="I188" s="42">
        <f t="shared" si="24"/>
        <v>0.10398613518197573</v>
      </c>
      <c r="J188" s="32"/>
      <c r="K188" s="14"/>
      <c r="L188" s="37">
        <f t="shared" si="21"/>
        <v>0</v>
      </c>
      <c r="M188" s="29"/>
      <c r="N188" s="106"/>
      <c r="O188" s="12"/>
      <c r="P188" s="11"/>
      <c r="Q188" s="106" t="str">
        <f t="shared" si="17"/>
        <v> </v>
      </c>
      <c r="R188" s="141" t="str">
        <f t="shared" si="18"/>
        <v> </v>
      </c>
      <c r="S188" s="106" t="str">
        <f t="shared" si="19"/>
        <v> </v>
      </c>
      <c r="T188" s="107" t="s">
        <v>60</v>
      </c>
      <c r="U188" s="102">
        <f t="shared" si="22"/>
      </c>
      <c r="V188" s="34"/>
      <c r="W188" s="34"/>
      <c r="X188" s="34"/>
      <c r="Y188" s="34"/>
      <c r="Z188" s="34"/>
    </row>
    <row r="189" spans="1:26" s="33" customFormat="1" ht="12.75" customHeight="1">
      <c r="A189" s="13"/>
      <c r="B189" s="108" t="s">
        <v>216</v>
      </c>
      <c r="C189" s="108" t="s">
        <v>62</v>
      </c>
      <c r="D189" s="108" t="s">
        <v>215</v>
      </c>
      <c r="E189" s="100" t="s">
        <v>54</v>
      </c>
      <c r="F189" s="28">
        <v>3506</v>
      </c>
      <c r="G189" s="14">
        <v>2</v>
      </c>
      <c r="H189" s="28">
        <f t="shared" si="20"/>
        <v>3406</v>
      </c>
      <c r="I189" s="42">
        <f t="shared" si="24"/>
        <v>0.057045065601825436</v>
      </c>
      <c r="J189" s="32"/>
      <c r="K189" s="14"/>
      <c r="L189" s="37">
        <f t="shared" si="21"/>
        <v>0</v>
      </c>
      <c r="M189" s="32"/>
      <c r="N189" s="11"/>
      <c r="O189" s="12"/>
      <c r="P189" s="11"/>
      <c r="Q189" s="106" t="str">
        <f t="shared" si="17"/>
        <v> </v>
      </c>
      <c r="R189" s="141" t="str">
        <f t="shared" si="18"/>
        <v> </v>
      </c>
      <c r="S189" s="106" t="str">
        <f t="shared" si="19"/>
        <v> </v>
      </c>
      <c r="T189" s="107" t="s">
        <v>60</v>
      </c>
      <c r="U189" s="102">
        <f t="shared" si="22"/>
      </c>
      <c r="V189" s="34"/>
      <c r="W189" s="34"/>
      <c r="X189" s="34"/>
      <c r="Y189" s="34"/>
      <c r="Z189" s="34"/>
    </row>
    <row r="190" spans="1:26" s="33" customFormat="1" ht="12.75" customHeight="1">
      <c r="A190" s="13"/>
      <c r="B190" s="104" t="s">
        <v>95</v>
      </c>
      <c r="C190" s="104" t="s">
        <v>68</v>
      </c>
      <c r="D190" s="104" t="s">
        <v>674</v>
      </c>
      <c r="E190" s="133" t="s">
        <v>53</v>
      </c>
      <c r="F190" s="28">
        <v>3305</v>
      </c>
      <c r="G190" s="14">
        <v>6</v>
      </c>
      <c r="H190" s="28">
        <f t="shared" si="20"/>
        <v>3005</v>
      </c>
      <c r="I190" s="42">
        <f t="shared" si="24"/>
        <v>0.1815431164901664</v>
      </c>
      <c r="J190" s="32"/>
      <c r="K190" s="14"/>
      <c r="L190" s="37">
        <f t="shared" si="21"/>
        <v>0</v>
      </c>
      <c r="M190" s="32"/>
      <c r="N190" s="11"/>
      <c r="O190" s="12"/>
      <c r="P190" s="11"/>
      <c r="Q190" s="106" t="str">
        <f t="shared" si="17"/>
        <v> </v>
      </c>
      <c r="R190" s="141" t="str">
        <f t="shared" si="18"/>
        <v> </v>
      </c>
      <c r="S190" s="106" t="str">
        <f t="shared" si="19"/>
        <v> </v>
      </c>
      <c r="T190" s="107" t="s">
        <v>60</v>
      </c>
      <c r="U190" s="102">
        <f t="shared" si="22"/>
      </c>
      <c r="V190" s="34"/>
      <c r="W190" s="34"/>
      <c r="X190" s="34"/>
      <c r="Y190" s="34"/>
      <c r="Z190" s="34"/>
    </row>
    <row r="191" spans="1:26" s="33" customFormat="1" ht="12.75" customHeight="1">
      <c r="A191" s="13"/>
      <c r="B191" s="104" t="s">
        <v>222</v>
      </c>
      <c r="C191" s="104" t="s">
        <v>223</v>
      </c>
      <c r="D191" s="104" t="s">
        <v>674</v>
      </c>
      <c r="E191" s="133" t="s">
        <v>52</v>
      </c>
      <c r="F191" s="28">
        <v>2754</v>
      </c>
      <c r="G191" s="14">
        <v>3</v>
      </c>
      <c r="H191" s="28">
        <f t="shared" si="20"/>
        <v>2604</v>
      </c>
      <c r="I191" s="42">
        <f t="shared" si="24"/>
        <v>0.10893246187363835</v>
      </c>
      <c r="J191" s="32"/>
      <c r="K191" s="14"/>
      <c r="L191" s="37">
        <f t="shared" si="21"/>
        <v>0</v>
      </c>
      <c r="M191" s="32"/>
      <c r="N191" s="11"/>
      <c r="O191" s="12"/>
      <c r="P191" s="11"/>
      <c r="Q191" s="106" t="str">
        <f t="shared" si="17"/>
        <v> </v>
      </c>
      <c r="R191" s="141" t="str">
        <f t="shared" si="18"/>
        <v> </v>
      </c>
      <c r="S191" s="106" t="str">
        <f t="shared" si="19"/>
        <v> </v>
      </c>
      <c r="T191" s="107" t="s">
        <v>60</v>
      </c>
      <c r="U191" s="102">
        <f t="shared" si="22"/>
      </c>
      <c r="V191" s="34"/>
      <c r="W191" s="34"/>
      <c r="X191" s="34"/>
      <c r="Y191" s="34"/>
      <c r="Z191" s="34"/>
    </row>
    <row r="192" spans="1:26" s="33" customFormat="1" ht="12.75" customHeight="1">
      <c r="A192" s="13"/>
      <c r="B192" s="104" t="s">
        <v>92</v>
      </c>
      <c r="C192" s="100" t="s">
        <v>37</v>
      </c>
      <c r="D192" s="104" t="s">
        <v>675</v>
      </c>
      <c r="E192" s="133" t="s">
        <v>53</v>
      </c>
      <c r="F192" s="28">
        <v>3529</v>
      </c>
      <c r="G192" s="97">
        <v>12</v>
      </c>
      <c r="H192" s="28">
        <f t="shared" si="20"/>
        <v>2929</v>
      </c>
      <c r="I192" s="42">
        <f t="shared" si="24"/>
        <v>0.3400396712949844</v>
      </c>
      <c r="J192" s="29"/>
      <c r="K192" s="14"/>
      <c r="L192" s="37">
        <f t="shared" si="21"/>
        <v>0</v>
      </c>
      <c r="M192" s="32"/>
      <c r="N192" s="11"/>
      <c r="O192" s="12"/>
      <c r="P192" s="11"/>
      <c r="Q192" s="106" t="str">
        <f t="shared" si="17"/>
        <v> </v>
      </c>
      <c r="R192" s="141" t="str">
        <f t="shared" si="18"/>
        <v> </v>
      </c>
      <c r="S192" s="106" t="str">
        <f t="shared" si="19"/>
        <v> </v>
      </c>
      <c r="T192" s="107" t="s">
        <v>60</v>
      </c>
      <c r="U192" s="102">
        <f t="shared" si="22"/>
      </c>
      <c r="V192" s="34"/>
      <c r="W192" s="34"/>
      <c r="X192" s="34"/>
      <c r="Y192" s="34"/>
      <c r="Z192" s="34"/>
    </row>
    <row r="193" spans="1:26" s="33" customFormat="1" ht="12.75" customHeight="1">
      <c r="A193" s="13"/>
      <c r="B193" s="100" t="s">
        <v>96</v>
      </c>
      <c r="C193" s="100" t="s">
        <v>39</v>
      </c>
      <c r="D193" s="104" t="s">
        <v>675</v>
      </c>
      <c r="E193" s="133" t="s">
        <v>52</v>
      </c>
      <c r="F193" s="28">
        <v>2915</v>
      </c>
      <c r="G193" s="97">
        <v>4</v>
      </c>
      <c r="H193" s="28">
        <f t="shared" si="20"/>
        <v>2715</v>
      </c>
      <c r="I193" s="42">
        <f t="shared" si="24"/>
        <v>0.13722126929674097</v>
      </c>
      <c r="J193" s="32"/>
      <c r="K193" s="14"/>
      <c r="L193" s="37">
        <f t="shared" si="21"/>
        <v>0</v>
      </c>
      <c r="M193" s="32"/>
      <c r="N193" s="11"/>
      <c r="O193" s="12"/>
      <c r="P193" s="11"/>
      <c r="Q193" s="106" t="str">
        <f t="shared" si="17"/>
        <v> </v>
      </c>
      <c r="R193" s="141" t="str">
        <f t="shared" si="18"/>
        <v> </v>
      </c>
      <c r="S193" s="106" t="str">
        <f t="shared" si="19"/>
        <v> </v>
      </c>
      <c r="T193" s="107" t="s">
        <v>60</v>
      </c>
      <c r="U193" s="102">
        <f t="shared" si="22"/>
      </c>
      <c r="V193" s="34"/>
      <c r="W193" s="34"/>
      <c r="X193" s="34"/>
      <c r="Y193" s="34"/>
      <c r="Z193" s="34"/>
    </row>
    <row r="194" spans="1:21" ht="12.75" customHeight="1">
      <c r="A194" s="13"/>
      <c r="B194" s="104" t="s">
        <v>221</v>
      </c>
      <c r="C194" s="100" t="s">
        <v>38</v>
      </c>
      <c r="D194" s="104" t="s">
        <v>675</v>
      </c>
      <c r="E194" s="100" t="s">
        <v>54</v>
      </c>
      <c r="F194" s="28">
        <v>3301</v>
      </c>
      <c r="G194" s="97">
        <v>10</v>
      </c>
      <c r="H194" s="28">
        <f t="shared" si="20"/>
        <v>2801</v>
      </c>
      <c r="I194" s="42">
        <f t="shared" si="24"/>
        <v>0.3029385034837928</v>
      </c>
      <c r="J194" s="29"/>
      <c r="K194" s="14"/>
      <c r="L194" s="37">
        <f t="shared" si="21"/>
        <v>0</v>
      </c>
      <c r="M194" s="32"/>
      <c r="N194" s="11"/>
      <c r="O194" s="12"/>
      <c r="P194" s="11"/>
      <c r="Q194" s="106" t="str">
        <f t="shared" si="17"/>
        <v> </v>
      </c>
      <c r="R194" s="141" t="str">
        <f t="shared" si="18"/>
        <v> </v>
      </c>
      <c r="S194" s="106" t="str">
        <f t="shared" si="19"/>
        <v> </v>
      </c>
      <c r="T194" s="107" t="s">
        <v>60</v>
      </c>
      <c r="U194" s="102">
        <f t="shared" si="22"/>
      </c>
    </row>
    <row r="195" spans="1:26" s="33" customFormat="1" ht="12.75" customHeight="1">
      <c r="A195" s="13"/>
      <c r="B195" s="111" t="s">
        <v>260</v>
      </c>
      <c r="C195" s="111" t="s">
        <v>261</v>
      </c>
      <c r="D195" s="146" t="s">
        <v>677</v>
      </c>
      <c r="E195" s="133" t="s">
        <v>52</v>
      </c>
      <c r="F195" s="28">
        <v>2296</v>
      </c>
      <c r="G195" s="97">
        <v>3</v>
      </c>
      <c r="H195" s="28">
        <f t="shared" si="20"/>
        <v>2146</v>
      </c>
      <c r="I195" s="42">
        <f t="shared" si="24"/>
        <v>0.13066202090592335</v>
      </c>
      <c r="J195" s="32"/>
      <c r="K195" s="14"/>
      <c r="L195" s="37">
        <f t="shared" si="21"/>
        <v>0</v>
      </c>
      <c r="M195" s="98"/>
      <c r="N195" s="11"/>
      <c r="O195" s="12"/>
      <c r="P195" s="11"/>
      <c r="Q195" s="106" t="str">
        <f t="shared" si="17"/>
        <v> </v>
      </c>
      <c r="R195" s="141" t="str">
        <f t="shared" si="18"/>
        <v> </v>
      </c>
      <c r="S195" s="106" t="str">
        <f t="shared" si="19"/>
        <v> </v>
      </c>
      <c r="T195" s="107" t="s">
        <v>279</v>
      </c>
      <c r="U195" s="102">
        <f t="shared" si="22"/>
      </c>
      <c r="V195" s="34"/>
      <c r="W195" s="34"/>
      <c r="X195" s="34"/>
      <c r="Y195" s="34"/>
      <c r="Z195" s="34"/>
    </row>
    <row r="196" spans="1:26" s="33" customFormat="1" ht="12.75" customHeight="1">
      <c r="A196" s="13"/>
      <c r="B196" s="110" t="s">
        <v>250</v>
      </c>
      <c r="C196" s="110" t="s">
        <v>251</v>
      </c>
      <c r="D196" s="146" t="s">
        <v>677</v>
      </c>
      <c r="E196" s="100" t="s">
        <v>54</v>
      </c>
      <c r="F196" s="28">
        <v>2456</v>
      </c>
      <c r="G196" s="14">
        <v>0</v>
      </c>
      <c r="H196" s="28">
        <f t="shared" si="20"/>
        <v>2456</v>
      </c>
      <c r="I196" s="42">
        <f t="shared" si="24"/>
        <v>0</v>
      </c>
      <c r="J196" s="32"/>
      <c r="K196" s="14"/>
      <c r="L196" s="37">
        <f t="shared" si="21"/>
        <v>0</v>
      </c>
      <c r="M196" s="114"/>
      <c r="N196" s="11"/>
      <c r="O196" s="12"/>
      <c r="P196" s="38"/>
      <c r="Q196" s="106" t="str">
        <f t="shared" si="17"/>
        <v> </v>
      </c>
      <c r="R196" s="141" t="str">
        <f t="shared" si="18"/>
        <v> </v>
      </c>
      <c r="S196" s="106" t="str">
        <f t="shared" si="19"/>
        <v> </v>
      </c>
      <c r="T196" s="107" t="s">
        <v>279</v>
      </c>
      <c r="U196" s="102">
        <f t="shared" si="22"/>
      </c>
      <c r="V196" s="34"/>
      <c r="W196" s="34"/>
      <c r="X196" s="34"/>
      <c r="Y196" s="34"/>
      <c r="Z196" s="34"/>
    </row>
    <row r="197" spans="1:26" s="33" customFormat="1" ht="12.75" customHeight="1">
      <c r="A197" s="13"/>
      <c r="B197" s="109" t="s">
        <v>235</v>
      </c>
      <c r="C197" s="109" t="s">
        <v>236</v>
      </c>
      <c r="D197" s="146" t="s">
        <v>677</v>
      </c>
      <c r="E197" s="133" t="s">
        <v>52</v>
      </c>
      <c r="F197" s="28">
        <v>3280</v>
      </c>
      <c r="G197" s="118">
        <v>3</v>
      </c>
      <c r="H197" s="28">
        <f t="shared" si="20"/>
        <v>3130</v>
      </c>
      <c r="I197" s="42">
        <f t="shared" si="24"/>
        <v>0.09146341463414635</v>
      </c>
      <c r="J197" s="32"/>
      <c r="K197" s="14"/>
      <c r="L197" s="37">
        <f t="shared" si="21"/>
        <v>0</v>
      </c>
      <c r="M197" s="32"/>
      <c r="N197" s="11"/>
      <c r="O197" s="12"/>
      <c r="P197" s="38"/>
      <c r="Q197" s="106" t="str">
        <f t="shared" si="17"/>
        <v> </v>
      </c>
      <c r="R197" s="141" t="str">
        <f t="shared" si="18"/>
        <v> </v>
      </c>
      <c r="S197" s="106" t="str">
        <f t="shared" si="19"/>
        <v> </v>
      </c>
      <c r="T197" s="107" t="s">
        <v>279</v>
      </c>
      <c r="U197" s="102">
        <f t="shared" si="22"/>
      </c>
      <c r="V197" s="34"/>
      <c r="W197" s="34"/>
      <c r="X197" s="34"/>
      <c r="Y197" s="34"/>
      <c r="Z197" s="34"/>
    </row>
    <row r="198" spans="1:26" s="33" customFormat="1" ht="12.75" customHeight="1">
      <c r="A198" s="13"/>
      <c r="B198" s="104" t="s">
        <v>240</v>
      </c>
      <c r="C198" s="100" t="s">
        <v>241</v>
      </c>
      <c r="D198" s="100" t="s">
        <v>678</v>
      </c>
      <c r="E198" s="100" t="s">
        <v>56</v>
      </c>
      <c r="F198" s="28">
        <v>2958</v>
      </c>
      <c r="G198" s="97">
        <v>2</v>
      </c>
      <c r="H198" s="28">
        <f t="shared" si="20"/>
        <v>2858</v>
      </c>
      <c r="I198" s="42">
        <f t="shared" si="24"/>
        <v>0.0676132521974307</v>
      </c>
      <c r="J198" s="32"/>
      <c r="K198" s="14"/>
      <c r="L198" s="37">
        <f t="shared" si="21"/>
        <v>0</v>
      </c>
      <c r="M198" s="29"/>
      <c r="N198" s="11"/>
      <c r="O198" s="12"/>
      <c r="P198" s="11"/>
      <c r="Q198" s="106" t="str">
        <f aca="true" t="shared" si="25" ref="Q198:Q261">IF(H198&gt;3760,1," ")</f>
        <v> </v>
      </c>
      <c r="R198" s="141" t="str">
        <f aca="true" t="shared" si="26" ref="R198:R261">IF(L198&gt;5650,1," ")</f>
        <v> </v>
      </c>
      <c r="S198" s="106" t="str">
        <f aca="true" t="shared" si="27" ref="S198:S261">IF(M198&gt;88,1," ")</f>
        <v> </v>
      </c>
      <c r="T198" s="107" t="s">
        <v>279</v>
      </c>
      <c r="U198" s="102">
        <f t="shared" si="22"/>
      </c>
      <c r="V198" s="34"/>
      <c r="W198" s="34"/>
      <c r="X198" s="34"/>
      <c r="Y198" s="34"/>
      <c r="Z198" s="34"/>
    </row>
    <row r="199" spans="1:26" s="33" customFormat="1" ht="12.75" customHeight="1">
      <c r="A199" s="13"/>
      <c r="B199" s="113" t="s">
        <v>233</v>
      </c>
      <c r="C199" s="116" t="s">
        <v>234</v>
      </c>
      <c r="D199" s="100" t="s">
        <v>679</v>
      </c>
      <c r="E199" s="133" t="s">
        <v>52</v>
      </c>
      <c r="F199" s="28">
        <v>3523</v>
      </c>
      <c r="G199" s="97">
        <v>7</v>
      </c>
      <c r="H199" s="28">
        <f t="shared" si="20"/>
        <v>3173</v>
      </c>
      <c r="I199" s="42">
        <f t="shared" si="24"/>
        <v>0.19869429463525404</v>
      </c>
      <c r="J199" s="112"/>
      <c r="K199" s="14"/>
      <c r="L199" s="37">
        <f t="shared" si="21"/>
        <v>0</v>
      </c>
      <c r="M199" s="29"/>
      <c r="N199" s="11"/>
      <c r="O199" s="12"/>
      <c r="P199" s="11"/>
      <c r="Q199" s="106" t="str">
        <f t="shared" si="25"/>
        <v> </v>
      </c>
      <c r="R199" s="141" t="str">
        <f t="shared" si="26"/>
        <v> </v>
      </c>
      <c r="S199" s="106" t="str">
        <f t="shared" si="27"/>
        <v> </v>
      </c>
      <c r="T199" s="107" t="s">
        <v>279</v>
      </c>
      <c r="U199" s="102">
        <f t="shared" si="22"/>
      </c>
      <c r="V199" s="34"/>
      <c r="W199" s="34"/>
      <c r="X199" s="34"/>
      <c r="Y199" s="34"/>
      <c r="Z199" s="34"/>
    </row>
    <row r="200" spans="1:26" s="33" customFormat="1" ht="12.75" customHeight="1">
      <c r="A200" s="13"/>
      <c r="B200" s="104" t="s">
        <v>245</v>
      </c>
      <c r="C200" s="100" t="s">
        <v>246</v>
      </c>
      <c r="D200" s="100" t="s">
        <v>679</v>
      </c>
      <c r="E200" s="133" t="s">
        <v>52</v>
      </c>
      <c r="F200" s="28">
        <v>3023</v>
      </c>
      <c r="G200" s="97">
        <v>6</v>
      </c>
      <c r="H200" s="28">
        <f t="shared" si="20"/>
        <v>2723</v>
      </c>
      <c r="I200" s="42">
        <f t="shared" si="24"/>
        <v>0.19847833278200464</v>
      </c>
      <c r="J200" s="29"/>
      <c r="K200" s="14"/>
      <c r="L200" s="37">
        <f t="shared" si="21"/>
        <v>0</v>
      </c>
      <c r="M200" s="32"/>
      <c r="N200" s="11"/>
      <c r="O200" s="12"/>
      <c r="P200" s="11"/>
      <c r="Q200" s="106" t="str">
        <f t="shared" si="25"/>
        <v> </v>
      </c>
      <c r="R200" s="141" t="str">
        <f t="shared" si="26"/>
        <v> </v>
      </c>
      <c r="S200" s="106" t="str">
        <f t="shared" si="27"/>
        <v> </v>
      </c>
      <c r="T200" s="107" t="s">
        <v>279</v>
      </c>
      <c r="U200" s="102">
        <f t="shared" si="22"/>
      </c>
      <c r="V200" s="34"/>
      <c r="W200" s="34"/>
      <c r="X200" s="34"/>
      <c r="Y200" s="34"/>
      <c r="Z200" s="34"/>
    </row>
    <row r="201" spans="1:26" s="33" customFormat="1" ht="12.75" customHeight="1">
      <c r="A201" s="13"/>
      <c r="B201" s="108" t="s">
        <v>257</v>
      </c>
      <c r="C201" s="100" t="s">
        <v>258</v>
      </c>
      <c r="D201" s="100" t="s">
        <v>679</v>
      </c>
      <c r="E201" s="100" t="s">
        <v>54</v>
      </c>
      <c r="F201" s="28">
        <v>2639</v>
      </c>
      <c r="G201" s="118">
        <v>6</v>
      </c>
      <c r="H201" s="28">
        <f aca="true" t="shared" si="28" ref="H201:H264">F201-50*G201</f>
        <v>2339</v>
      </c>
      <c r="I201" s="42">
        <f t="shared" si="24"/>
        <v>0.22735884804850323</v>
      </c>
      <c r="J201" s="32"/>
      <c r="K201" s="14"/>
      <c r="L201" s="37">
        <f aca="true" t="shared" si="29" ref="L201:L264">J201*100-K201*250</f>
        <v>0</v>
      </c>
      <c r="M201" s="32"/>
      <c r="N201" s="106"/>
      <c r="O201" s="12"/>
      <c r="P201" s="11"/>
      <c r="Q201" s="106" t="str">
        <f t="shared" si="25"/>
        <v> </v>
      </c>
      <c r="R201" s="141" t="str">
        <f t="shared" si="26"/>
        <v> </v>
      </c>
      <c r="S201" s="106" t="str">
        <f t="shared" si="27"/>
        <v> </v>
      </c>
      <c r="T201" s="107" t="s">
        <v>279</v>
      </c>
      <c r="U201" s="102">
        <f aca="true" t="shared" si="30" ref="U201:U264">IF(SUM(O201:S201)&gt;0,1,"")</f>
      </c>
      <c r="V201" s="34"/>
      <c r="W201" s="34"/>
      <c r="X201" s="34"/>
      <c r="Y201" s="34"/>
      <c r="Z201" s="34"/>
    </row>
    <row r="202" spans="1:26" s="33" customFormat="1" ht="12.75" customHeight="1">
      <c r="A202" s="13"/>
      <c r="B202" s="109" t="s">
        <v>244</v>
      </c>
      <c r="C202" s="109" t="s">
        <v>30</v>
      </c>
      <c r="D202" s="100" t="s">
        <v>679</v>
      </c>
      <c r="E202" s="100" t="s">
        <v>56</v>
      </c>
      <c r="F202" s="28">
        <v>3259</v>
      </c>
      <c r="G202" s="118">
        <v>9</v>
      </c>
      <c r="H202" s="28">
        <f t="shared" si="28"/>
        <v>2809</v>
      </c>
      <c r="I202" s="42">
        <f t="shared" si="24"/>
        <v>0.27615833077631174</v>
      </c>
      <c r="J202" s="32"/>
      <c r="K202" s="14"/>
      <c r="L202" s="37">
        <f t="shared" si="29"/>
        <v>0</v>
      </c>
      <c r="M202" s="32"/>
      <c r="N202" s="11"/>
      <c r="O202" s="12"/>
      <c r="P202" s="39"/>
      <c r="Q202" s="106" t="str">
        <f t="shared" si="25"/>
        <v> </v>
      </c>
      <c r="R202" s="141" t="str">
        <f t="shared" si="26"/>
        <v> </v>
      </c>
      <c r="S202" s="106" t="str">
        <f t="shared" si="27"/>
        <v> </v>
      </c>
      <c r="T202" s="107" t="s">
        <v>279</v>
      </c>
      <c r="U202" s="102">
        <f t="shared" si="30"/>
      </c>
      <c r="V202" s="34"/>
      <c r="W202" s="34"/>
      <c r="X202" s="34"/>
      <c r="Y202" s="34"/>
      <c r="Z202" s="34"/>
    </row>
    <row r="203" spans="1:26" s="33" customFormat="1" ht="12.75" customHeight="1">
      <c r="A203" s="13"/>
      <c r="B203" s="111" t="s">
        <v>231</v>
      </c>
      <c r="C203" s="111" t="s">
        <v>232</v>
      </c>
      <c r="D203" s="117" t="s">
        <v>680</v>
      </c>
      <c r="E203" s="133" t="s">
        <v>52</v>
      </c>
      <c r="F203" s="28">
        <v>3409</v>
      </c>
      <c r="G203" s="15">
        <v>4</v>
      </c>
      <c r="H203" s="28">
        <f t="shared" si="28"/>
        <v>3209</v>
      </c>
      <c r="I203" s="42">
        <f t="shared" si="24"/>
        <v>0.11733646230566148</v>
      </c>
      <c r="J203" s="32"/>
      <c r="K203" s="14"/>
      <c r="L203" s="37">
        <f t="shared" si="29"/>
        <v>0</v>
      </c>
      <c r="M203" s="32"/>
      <c r="N203" s="11"/>
      <c r="O203" s="12"/>
      <c r="P203" s="11"/>
      <c r="Q203" s="106" t="str">
        <f t="shared" si="25"/>
        <v> </v>
      </c>
      <c r="R203" s="141" t="str">
        <f t="shared" si="26"/>
        <v> </v>
      </c>
      <c r="S203" s="106" t="str">
        <f t="shared" si="27"/>
        <v> </v>
      </c>
      <c r="T203" s="107" t="s">
        <v>279</v>
      </c>
      <c r="U203" s="102">
        <f t="shared" si="30"/>
      </c>
      <c r="V203" s="34"/>
      <c r="W203" s="34"/>
      <c r="X203" s="34"/>
      <c r="Y203" s="34"/>
      <c r="Z203" s="34"/>
    </row>
    <row r="204" spans="1:26" s="33" customFormat="1" ht="12.75" customHeight="1">
      <c r="A204" s="13"/>
      <c r="B204" s="38" t="s">
        <v>259</v>
      </c>
      <c r="C204" s="38" t="s">
        <v>35</v>
      </c>
      <c r="D204" s="104" t="s">
        <v>681</v>
      </c>
      <c r="E204" s="100" t="s">
        <v>54</v>
      </c>
      <c r="F204" s="28">
        <v>2561</v>
      </c>
      <c r="G204" s="97">
        <v>5</v>
      </c>
      <c r="H204" s="28">
        <f t="shared" si="28"/>
        <v>2311</v>
      </c>
      <c r="I204" s="42">
        <f t="shared" si="24"/>
        <v>0.1952362358453729</v>
      </c>
      <c r="J204" s="32"/>
      <c r="K204" s="14"/>
      <c r="L204" s="37">
        <f t="shared" si="29"/>
        <v>0</v>
      </c>
      <c r="M204" s="32"/>
      <c r="N204" s="11"/>
      <c r="O204" s="12"/>
      <c r="P204" s="11"/>
      <c r="Q204" s="106" t="str">
        <f t="shared" si="25"/>
        <v> </v>
      </c>
      <c r="R204" s="141" t="str">
        <f t="shared" si="26"/>
        <v> </v>
      </c>
      <c r="S204" s="106" t="str">
        <f t="shared" si="27"/>
        <v> </v>
      </c>
      <c r="T204" s="107" t="s">
        <v>279</v>
      </c>
      <c r="U204" s="102">
        <f t="shared" si="30"/>
      </c>
      <c r="V204" s="34"/>
      <c r="W204" s="34"/>
      <c r="X204" s="34"/>
      <c r="Y204" s="34"/>
      <c r="Z204" s="34"/>
    </row>
    <row r="205" spans="1:26" s="33" customFormat="1" ht="12.75" customHeight="1">
      <c r="A205" s="13"/>
      <c r="B205" s="105" t="s">
        <v>237</v>
      </c>
      <c r="C205" s="100" t="s">
        <v>238</v>
      </c>
      <c r="D205" s="104" t="s">
        <v>681</v>
      </c>
      <c r="E205" s="100" t="s">
        <v>56</v>
      </c>
      <c r="F205" s="28">
        <v>3154</v>
      </c>
      <c r="G205" s="118">
        <v>5</v>
      </c>
      <c r="H205" s="28">
        <f t="shared" si="28"/>
        <v>2904</v>
      </c>
      <c r="I205" s="42">
        <f t="shared" si="24"/>
        <v>0.15852885225110971</v>
      </c>
      <c r="J205" s="32"/>
      <c r="K205" s="14"/>
      <c r="L205" s="37">
        <f t="shared" si="29"/>
        <v>0</v>
      </c>
      <c r="M205" s="32"/>
      <c r="N205" s="11"/>
      <c r="O205" s="12"/>
      <c r="P205" s="11"/>
      <c r="Q205" s="106" t="str">
        <f t="shared" si="25"/>
        <v> </v>
      </c>
      <c r="R205" s="141" t="str">
        <f t="shared" si="26"/>
        <v> </v>
      </c>
      <c r="S205" s="106" t="str">
        <f t="shared" si="27"/>
        <v> </v>
      </c>
      <c r="T205" s="107" t="s">
        <v>279</v>
      </c>
      <c r="U205" s="102">
        <f t="shared" si="30"/>
      </c>
      <c r="V205" s="34"/>
      <c r="W205" s="34"/>
      <c r="X205" s="34"/>
      <c r="Y205" s="34"/>
      <c r="Z205" s="34"/>
    </row>
    <row r="206" spans="1:21" ht="12.75" customHeight="1">
      <c r="A206" s="13"/>
      <c r="B206" s="100" t="s">
        <v>252</v>
      </c>
      <c r="C206" s="100" t="s">
        <v>34</v>
      </c>
      <c r="D206" s="104" t="s">
        <v>684</v>
      </c>
      <c r="E206" s="100" t="s">
        <v>54</v>
      </c>
      <c r="F206" s="28">
        <v>2841</v>
      </c>
      <c r="G206" s="97">
        <v>8</v>
      </c>
      <c r="H206" s="28">
        <f t="shared" si="28"/>
        <v>2441</v>
      </c>
      <c r="I206" s="42">
        <f t="shared" si="24"/>
        <v>0.2815909890883492</v>
      </c>
      <c r="J206" s="32"/>
      <c r="K206" s="14"/>
      <c r="L206" s="37">
        <f t="shared" si="29"/>
        <v>0</v>
      </c>
      <c r="M206" s="32"/>
      <c r="N206" s="11"/>
      <c r="O206" s="12"/>
      <c r="P206" s="11"/>
      <c r="Q206" s="106" t="str">
        <f t="shared" si="25"/>
        <v> </v>
      </c>
      <c r="R206" s="141" t="str">
        <f t="shared" si="26"/>
        <v> </v>
      </c>
      <c r="S206" s="106" t="str">
        <f t="shared" si="27"/>
        <v> </v>
      </c>
      <c r="T206" s="107" t="s">
        <v>279</v>
      </c>
      <c r="U206" s="102">
        <f t="shared" si="30"/>
      </c>
    </row>
    <row r="207" spans="1:26" s="33" customFormat="1" ht="12.75" customHeight="1">
      <c r="A207" s="13"/>
      <c r="B207" s="100" t="s">
        <v>255</v>
      </c>
      <c r="C207" s="100" t="s">
        <v>256</v>
      </c>
      <c r="D207" s="104" t="s">
        <v>684</v>
      </c>
      <c r="E207" s="100" t="s">
        <v>54</v>
      </c>
      <c r="F207" s="28">
        <v>2533</v>
      </c>
      <c r="G207" s="97">
        <v>3</v>
      </c>
      <c r="H207" s="28">
        <f t="shared" si="28"/>
        <v>2383</v>
      </c>
      <c r="I207" s="42">
        <f t="shared" si="24"/>
        <v>0.11843663639952626</v>
      </c>
      <c r="J207" s="32"/>
      <c r="K207" s="14"/>
      <c r="L207" s="37">
        <f t="shared" si="29"/>
        <v>0</v>
      </c>
      <c r="M207" s="32"/>
      <c r="N207" s="11"/>
      <c r="O207" s="12"/>
      <c r="P207" s="11"/>
      <c r="Q207" s="106" t="str">
        <f t="shared" si="25"/>
        <v> </v>
      </c>
      <c r="R207" s="141" t="str">
        <f t="shared" si="26"/>
        <v> </v>
      </c>
      <c r="S207" s="106" t="str">
        <f t="shared" si="27"/>
        <v> </v>
      </c>
      <c r="T207" s="107" t="s">
        <v>279</v>
      </c>
      <c r="U207" s="102">
        <f t="shared" si="30"/>
      </c>
      <c r="V207" s="34"/>
      <c r="W207" s="34"/>
      <c r="X207" s="34"/>
      <c r="Y207" s="34"/>
      <c r="Z207" s="34"/>
    </row>
    <row r="208" spans="1:26" s="33" customFormat="1" ht="12.75" customHeight="1">
      <c r="A208" s="13"/>
      <c r="B208" s="104" t="s">
        <v>242</v>
      </c>
      <c r="C208" s="100" t="s">
        <v>243</v>
      </c>
      <c r="D208" s="104" t="s">
        <v>684</v>
      </c>
      <c r="E208" s="100" t="s">
        <v>54</v>
      </c>
      <c r="F208" s="28">
        <v>3176</v>
      </c>
      <c r="G208" s="14">
        <v>7</v>
      </c>
      <c r="H208" s="28">
        <f t="shared" si="28"/>
        <v>2826</v>
      </c>
      <c r="I208" s="42">
        <f t="shared" si="24"/>
        <v>0.2204030226700252</v>
      </c>
      <c r="J208" s="32"/>
      <c r="K208" s="14"/>
      <c r="L208" s="37">
        <f t="shared" si="29"/>
        <v>0</v>
      </c>
      <c r="M208" s="53"/>
      <c r="N208" s="106"/>
      <c r="O208" s="12"/>
      <c r="P208" s="11"/>
      <c r="Q208" s="106" t="str">
        <f t="shared" si="25"/>
        <v> </v>
      </c>
      <c r="R208" s="141" t="str">
        <f t="shared" si="26"/>
        <v> </v>
      </c>
      <c r="S208" s="106" t="str">
        <f t="shared" si="27"/>
        <v> </v>
      </c>
      <c r="T208" s="107" t="s">
        <v>279</v>
      </c>
      <c r="U208" s="102">
        <f t="shared" si="30"/>
      </c>
      <c r="V208" s="34"/>
      <c r="W208" s="34"/>
      <c r="X208" s="34"/>
      <c r="Y208" s="34"/>
      <c r="Z208" s="34"/>
    </row>
    <row r="209" spans="1:26" s="33" customFormat="1" ht="12.75" customHeight="1">
      <c r="A209" s="13"/>
      <c r="B209" s="110" t="s">
        <v>262</v>
      </c>
      <c r="C209" s="110" t="s">
        <v>47</v>
      </c>
      <c r="D209" s="146" t="s">
        <v>682</v>
      </c>
      <c r="E209" s="100" t="s">
        <v>54</v>
      </c>
      <c r="F209" s="28"/>
      <c r="G209" s="15"/>
      <c r="H209" s="28">
        <f t="shared" si="28"/>
        <v>0</v>
      </c>
      <c r="I209" s="42"/>
      <c r="J209" s="32">
        <v>40</v>
      </c>
      <c r="K209" s="14">
        <v>13</v>
      </c>
      <c r="L209" s="37">
        <f t="shared" si="29"/>
        <v>750</v>
      </c>
      <c r="M209" s="114"/>
      <c r="N209" s="11"/>
      <c r="O209" s="12"/>
      <c r="P209" s="11"/>
      <c r="Q209" s="106" t="str">
        <f t="shared" si="25"/>
        <v> </v>
      </c>
      <c r="R209" s="141" t="str">
        <f t="shared" si="26"/>
        <v> </v>
      </c>
      <c r="S209" s="106" t="str">
        <f t="shared" si="27"/>
        <v> </v>
      </c>
      <c r="T209" s="107" t="s">
        <v>279</v>
      </c>
      <c r="U209" s="102">
        <f t="shared" si="30"/>
      </c>
      <c r="V209" s="34"/>
      <c r="W209" s="34"/>
      <c r="X209" s="34"/>
      <c r="Y209" s="34"/>
      <c r="Z209" s="34"/>
    </row>
    <row r="210" spans="1:26" s="33" customFormat="1" ht="12.75" customHeight="1">
      <c r="A210" s="13"/>
      <c r="B210" s="105" t="s">
        <v>239</v>
      </c>
      <c r="C210" s="105" t="s">
        <v>45</v>
      </c>
      <c r="D210" s="146" t="s">
        <v>682</v>
      </c>
      <c r="E210" s="100" t="s">
        <v>54</v>
      </c>
      <c r="F210" s="28">
        <v>2861</v>
      </c>
      <c r="G210" s="97">
        <v>0</v>
      </c>
      <c r="H210" s="28">
        <f t="shared" si="28"/>
        <v>2861</v>
      </c>
      <c r="I210" s="42">
        <f aca="true" t="shared" si="31" ref="I210:I218">G210/F210*100</f>
        <v>0</v>
      </c>
      <c r="J210" s="29"/>
      <c r="K210" s="14"/>
      <c r="L210" s="37">
        <f t="shared" si="29"/>
        <v>0</v>
      </c>
      <c r="M210" s="32"/>
      <c r="N210" s="11"/>
      <c r="O210" s="12"/>
      <c r="P210" s="11"/>
      <c r="Q210" s="106" t="str">
        <f t="shared" si="25"/>
        <v> </v>
      </c>
      <c r="R210" s="141" t="str">
        <f t="shared" si="26"/>
        <v> </v>
      </c>
      <c r="S210" s="106" t="str">
        <f t="shared" si="27"/>
        <v> </v>
      </c>
      <c r="T210" s="107" t="s">
        <v>279</v>
      </c>
      <c r="U210" s="102">
        <f t="shared" si="30"/>
      </c>
      <c r="V210" s="34"/>
      <c r="W210" s="34"/>
      <c r="X210" s="34"/>
      <c r="Y210" s="34"/>
      <c r="Z210" s="34"/>
    </row>
    <row r="211" spans="1:26" s="33" customFormat="1" ht="12.75" customHeight="1">
      <c r="A211" s="13"/>
      <c r="B211" s="104" t="s">
        <v>230</v>
      </c>
      <c r="C211" s="104" t="s">
        <v>102</v>
      </c>
      <c r="D211" s="105" t="s">
        <v>685</v>
      </c>
      <c r="E211" s="100" t="s">
        <v>56</v>
      </c>
      <c r="F211" s="28">
        <v>4177</v>
      </c>
      <c r="G211" s="14">
        <v>10</v>
      </c>
      <c r="H211" s="28">
        <f t="shared" si="28"/>
        <v>3677</v>
      </c>
      <c r="I211" s="42">
        <f t="shared" si="31"/>
        <v>0.23940627244433804</v>
      </c>
      <c r="J211" s="32"/>
      <c r="K211" s="14"/>
      <c r="L211" s="37">
        <f t="shared" si="29"/>
        <v>0</v>
      </c>
      <c r="M211" s="32"/>
      <c r="N211" s="106"/>
      <c r="O211" s="12"/>
      <c r="P211" s="11"/>
      <c r="Q211" s="106" t="str">
        <f t="shared" si="25"/>
        <v> </v>
      </c>
      <c r="R211" s="141" t="str">
        <f t="shared" si="26"/>
        <v> </v>
      </c>
      <c r="S211" s="106" t="str">
        <f t="shared" si="27"/>
        <v> </v>
      </c>
      <c r="T211" s="107" t="s">
        <v>279</v>
      </c>
      <c r="U211" s="102">
        <f t="shared" si="30"/>
      </c>
      <c r="V211" s="34"/>
      <c r="W211" s="34"/>
      <c r="X211" s="34"/>
      <c r="Y211" s="34"/>
      <c r="Z211" s="34"/>
    </row>
    <row r="212" spans="1:26" s="33" customFormat="1" ht="12.75" customHeight="1">
      <c r="A212" s="13"/>
      <c r="B212" s="105" t="s">
        <v>247</v>
      </c>
      <c r="C212" s="105" t="s">
        <v>36</v>
      </c>
      <c r="D212" s="105" t="s">
        <v>685</v>
      </c>
      <c r="E212" s="100" t="s">
        <v>56</v>
      </c>
      <c r="F212" s="28">
        <v>2820</v>
      </c>
      <c r="G212" s="14">
        <v>5</v>
      </c>
      <c r="H212" s="28">
        <f t="shared" si="28"/>
        <v>2570</v>
      </c>
      <c r="I212" s="42">
        <f t="shared" si="31"/>
        <v>0.1773049645390071</v>
      </c>
      <c r="J212" s="105"/>
      <c r="K212" s="105"/>
      <c r="L212" s="37">
        <f t="shared" si="29"/>
        <v>0</v>
      </c>
      <c r="M212" s="32"/>
      <c r="N212" s="11"/>
      <c r="O212" s="12"/>
      <c r="P212" s="38"/>
      <c r="Q212" s="106" t="str">
        <f t="shared" si="25"/>
        <v> </v>
      </c>
      <c r="R212" s="141" t="str">
        <f t="shared" si="26"/>
        <v> </v>
      </c>
      <c r="S212" s="106" t="str">
        <f t="shared" si="27"/>
        <v> </v>
      </c>
      <c r="T212" s="107" t="s">
        <v>279</v>
      </c>
      <c r="U212" s="102">
        <f t="shared" si="30"/>
      </c>
      <c r="V212" s="34"/>
      <c r="W212" s="34"/>
      <c r="X212" s="34"/>
      <c r="Y212" s="34"/>
      <c r="Z212" s="34"/>
    </row>
    <row r="213" spans="1:26" s="33" customFormat="1" ht="12.75" customHeight="1">
      <c r="A213" s="13"/>
      <c r="B213" s="115" t="s">
        <v>249</v>
      </c>
      <c r="C213" s="104" t="s">
        <v>57</v>
      </c>
      <c r="D213" s="146" t="s">
        <v>686</v>
      </c>
      <c r="E213" s="133" t="s">
        <v>53</v>
      </c>
      <c r="F213" s="28">
        <v>2514</v>
      </c>
      <c r="G213" s="122">
        <v>1</v>
      </c>
      <c r="H213" s="28">
        <f t="shared" si="28"/>
        <v>2464</v>
      </c>
      <c r="I213" s="42">
        <f t="shared" si="31"/>
        <v>0.03977724741447892</v>
      </c>
      <c r="J213" s="29"/>
      <c r="K213" s="14"/>
      <c r="L213" s="37">
        <f t="shared" si="29"/>
        <v>0</v>
      </c>
      <c r="M213" s="32"/>
      <c r="N213" s="11"/>
      <c r="O213" s="12"/>
      <c r="P213" s="11"/>
      <c r="Q213" s="106" t="str">
        <f t="shared" si="25"/>
        <v> </v>
      </c>
      <c r="R213" s="141" t="str">
        <f t="shared" si="26"/>
        <v> </v>
      </c>
      <c r="S213" s="106" t="str">
        <f t="shared" si="27"/>
        <v> </v>
      </c>
      <c r="T213" s="107" t="s">
        <v>279</v>
      </c>
      <c r="U213" s="102">
        <f t="shared" si="30"/>
      </c>
      <c r="V213" s="34"/>
      <c r="W213" s="34"/>
      <c r="X213" s="34"/>
      <c r="Y213" s="34"/>
      <c r="Z213" s="34"/>
    </row>
    <row r="214" spans="1:26" s="33" customFormat="1" ht="12.75" customHeight="1">
      <c r="A214" s="13"/>
      <c r="B214" s="87" t="s">
        <v>253</v>
      </c>
      <c r="C214" s="87" t="s">
        <v>254</v>
      </c>
      <c r="D214" s="146" t="s">
        <v>686</v>
      </c>
      <c r="E214" s="133" t="s">
        <v>53</v>
      </c>
      <c r="F214" s="28">
        <v>2494</v>
      </c>
      <c r="G214" s="14">
        <v>2</v>
      </c>
      <c r="H214" s="28">
        <f t="shared" si="28"/>
        <v>2394</v>
      </c>
      <c r="I214" s="42">
        <f t="shared" si="31"/>
        <v>0.08019246190858059</v>
      </c>
      <c r="J214" s="32"/>
      <c r="K214" s="14"/>
      <c r="L214" s="37">
        <f t="shared" si="29"/>
        <v>0</v>
      </c>
      <c r="M214" s="32"/>
      <c r="N214" s="11"/>
      <c r="O214" s="12"/>
      <c r="P214" s="11"/>
      <c r="Q214" s="106" t="str">
        <f t="shared" si="25"/>
        <v> </v>
      </c>
      <c r="R214" s="141" t="str">
        <f t="shared" si="26"/>
        <v> </v>
      </c>
      <c r="S214" s="106" t="str">
        <f t="shared" si="27"/>
        <v> </v>
      </c>
      <c r="T214" s="107" t="s">
        <v>279</v>
      </c>
      <c r="U214" s="102">
        <f t="shared" si="30"/>
      </c>
      <c r="V214" s="34"/>
      <c r="W214" s="34"/>
      <c r="X214" s="34"/>
      <c r="Y214" s="34"/>
      <c r="Z214" s="34"/>
    </row>
    <row r="215" spans="1:26" s="33" customFormat="1" ht="12.75" customHeight="1">
      <c r="A215" s="13"/>
      <c r="B215" s="108" t="s">
        <v>294</v>
      </c>
      <c r="C215" s="104" t="s">
        <v>295</v>
      </c>
      <c r="D215" s="105" t="s">
        <v>689</v>
      </c>
      <c r="E215" s="133" t="s">
        <v>52</v>
      </c>
      <c r="F215" s="28">
        <v>3250</v>
      </c>
      <c r="G215" s="118">
        <v>1</v>
      </c>
      <c r="H215" s="28">
        <f t="shared" si="28"/>
        <v>3200</v>
      </c>
      <c r="I215" s="42">
        <f t="shared" si="31"/>
        <v>0.03076923076923077</v>
      </c>
      <c r="J215" s="32"/>
      <c r="K215" s="14"/>
      <c r="L215" s="37">
        <f t="shared" si="29"/>
        <v>0</v>
      </c>
      <c r="M215" s="32"/>
      <c r="N215" s="106"/>
      <c r="O215" s="12"/>
      <c r="P215" s="11"/>
      <c r="Q215" s="106" t="str">
        <f t="shared" si="25"/>
        <v> </v>
      </c>
      <c r="R215" s="141" t="str">
        <f t="shared" si="26"/>
        <v> </v>
      </c>
      <c r="S215" s="106" t="str">
        <f t="shared" si="27"/>
        <v> </v>
      </c>
      <c r="T215" s="107" t="s">
        <v>318</v>
      </c>
      <c r="U215" s="102">
        <f t="shared" si="30"/>
      </c>
      <c r="V215" s="34"/>
      <c r="W215" s="34"/>
      <c r="X215" s="34"/>
      <c r="Y215" s="34"/>
      <c r="Z215" s="34"/>
    </row>
    <row r="216" spans="1:26" s="33" customFormat="1" ht="12.75" customHeight="1">
      <c r="A216" s="13"/>
      <c r="B216" s="108" t="s">
        <v>292</v>
      </c>
      <c r="C216" s="108" t="s">
        <v>293</v>
      </c>
      <c r="D216" s="105" t="s">
        <v>689</v>
      </c>
      <c r="E216" s="133" t="s">
        <v>52</v>
      </c>
      <c r="F216" s="28">
        <v>3337</v>
      </c>
      <c r="G216" s="14">
        <v>2</v>
      </c>
      <c r="H216" s="28">
        <f t="shared" si="28"/>
        <v>3237</v>
      </c>
      <c r="I216" s="42">
        <f t="shared" si="31"/>
        <v>0.059934072520227755</v>
      </c>
      <c r="J216" s="32"/>
      <c r="K216" s="14"/>
      <c r="L216" s="37">
        <f t="shared" si="29"/>
        <v>0</v>
      </c>
      <c r="M216" s="32"/>
      <c r="N216" s="11"/>
      <c r="O216" s="12"/>
      <c r="P216" s="11"/>
      <c r="Q216" s="106" t="str">
        <f t="shared" si="25"/>
        <v> </v>
      </c>
      <c r="R216" s="141" t="str">
        <f t="shared" si="26"/>
        <v> </v>
      </c>
      <c r="S216" s="106" t="str">
        <f t="shared" si="27"/>
        <v> </v>
      </c>
      <c r="T216" s="107" t="s">
        <v>318</v>
      </c>
      <c r="U216" s="102">
        <f t="shared" si="30"/>
      </c>
      <c r="V216" s="34"/>
      <c r="W216" s="34"/>
      <c r="X216" s="34"/>
      <c r="Y216" s="34"/>
      <c r="Z216" s="34"/>
    </row>
    <row r="217" spans="1:26" s="33" customFormat="1" ht="12.75" customHeight="1">
      <c r="A217" s="13"/>
      <c r="B217" s="38" t="s">
        <v>296</v>
      </c>
      <c r="C217" s="38" t="s">
        <v>223</v>
      </c>
      <c r="D217" s="105" t="s">
        <v>691</v>
      </c>
      <c r="E217" s="100" t="s">
        <v>54</v>
      </c>
      <c r="F217" s="28">
        <v>3104</v>
      </c>
      <c r="G217" s="97">
        <v>2</v>
      </c>
      <c r="H217" s="28">
        <f t="shared" si="28"/>
        <v>3004</v>
      </c>
      <c r="I217" s="42">
        <f t="shared" si="31"/>
        <v>0.06443298969072164</v>
      </c>
      <c r="J217" s="32"/>
      <c r="K217" s="14"/>
      <c r="L217" s="37">
        <f t="shared" si="29"/>
        <v>0</v>
      </c>
      <c r="M217" s="32"/>
      <c r="N217" s="11"/>
      <c r="O217" s="12"/>
      <c r="P217" s="38"/>
      <c r="Q217" s="106" t="str">
        <f t="shared" si="25"/>
        <v> </v>
      </c>
      <c r="R217" s="141" t="str">
        <f t="shared" si="26"/>
        <v> </v>
      </c>
      <c r="S217" s="106" t="str">
        <f t="shared" si="27"/>
        <v> </v>
      </c>
      <c r="T217" s="107" t="s">
        <v>318</v>
      </c>
      <c r="U217" s="102">
        <f t="shared" si="30"/>
      </c>
      <c r="V217" s="34"/>
      <c r="W217" s="34"/>
      <c r="X217" s="34"/>
      <c r="Y217" s="34"/>
      <c r="Z217" s="34"/>
    </row>
    <row r="218" spans="1:26" s="33" customFormat="1" ht="12.75" customHeight="1">
      <c r="A218" s="13"/>
      <c r="B218" s="104" t="s">
        <v>290</v>
      </c>
      <c r="C218" s="104" t="s">
        <v>291</v>
      </c>
      <c r="D218" s="100" t="s">
        <v>690</v>
      </c>
      <c r="E218" s="100" t="s">
        <v>54</v>
      </c>
      <c r="F218" s="28">
        <v>3455</v>
      </c>
      <c r="G218" s="14">
        <v>4</v>
      </c>
      <c r="H218" s="28">
        <f t="shared" si="28"/>
        <v>3255</v>
      </c>
      <c r="I218" s="42">
        <f t="shared" si="31"/>
        <v>0.11577424023154848</v>
      </c>
      <c r="J218" s="32"/>
      <c r="K218" s="14"/>
      <c r="L218" s="37">
        <f t="shared" si="29"/>
        <v>0</v>
      </c>
      <c r="M218" s="32"/>
      <c r="N218" s="11"/>
      <c r="O218" s="12"/>
      <c r="P218" s="11"/>
      <c r="Q218" s="106" t="str">
        <f t="shared" si="25"/>
        <v> </v>
      </c>
      <c r="R218" s="141" t="str">
        <f t="shared" si="26"/>
        <v> </v>
      </c>
      <c r="S218" s="106" t="str">
        <f t="shared" si="27"/>
        <v> </v>
      </c>
      <c r="T218" s="107" t="s">
        <v>318</v>
      </c>
      <c r="U218" s="102">
        <f t="shared" si="30"/>
      </c>
      <c r="V218" s="34"/>
      <c r="W218" s="34"/>
      <c r="X218" s="34"/>
      <c r="Y218" s="34"/>
      <c r="Z218" s="34"/>
    </row>
    <row r="219" spans="1:26" s="33" customFormat="1" ht="12.75" customHeight="1">
      <c r="A219" s="13"/>
      <c r="B219" s="87" t="s">
        <v>301</v>
      </c>
      <c r="C219" s="87" t="s">
        <v>302</v>
      </c>
      <c r="D219" s="100" t="s">
        <v>303</v>
      </c>
      <c r="E219" s="133" t="s">
        <v>52</v>
      </c>
      <c r="F219" s="28"/>
      <c r="G219" s="14"/>
      <c r="H219" s="28">
        <f t="shared" si="28"/>
        <v>0</v>
      </c>
      <c r="I219" s="42"/>
      <c r="J219" s="29">
        <v>55</v>
      </c>
      <c r="K219" s="14">
        <v>8</v>
      </c>
      <c r="L219" s="37">
        <f t="shared" si="29"/>
        <v>3500</v>
      </c>
      <c r="M219" s="32"/>
      <c r="N219" s="11"/>
      <c r="O219" s="12"/>
      <c r="P219" s="11"/>
      <c r="Q219" s="106" t="str">
        <f t="shared" si="25"/>
        <v> </v>
      </c>
      <c r="R219" s="141" t="str">
        <f t="shared" si="26"/>
        <v> </v>
      </c>
      <c r="S219" s="106" t="str">
        <f t="shared" si="27"/>
        <v> </v>
      </c>
      <c r="T219" s="107" t="s">
        <v>318</v>
      </c>
      <c r="U219" s="102">
        <f t="shared" si="30"/>
      </c>
      <c r="V219" s="34"/>
      <c r="W219" s="36"/>
      <c r="X219" s="36"/>
      <c r="Y219" s="36"/>
      <c r="Z219" s="36"/>
    </row>
    <row r="220" spans="1:26" s="33" customFormat="1" ht="12.75" customHeight="1">
      <c r="A220" s="13"/>
      <c r="B220" s="105" t="s">
        <v>304</v>
      </c>
      <c r="C220" s="100" t="s">
        <v>32</v>
      </c>
      <c r="D220" s="100" t="s">
        <v>300</v>
      </c>
      <c r="E220" s="133" t="s">
        <v>52</v>
      </c>
      <c r="F220" s="28"/>
      <c r="G220" s="118"/>
      <c r="H220" s="28">
        <f t="shared" si="28"/>
        <v>0</v>
      </c>
      <c r="I220" s="42"/>
      <c r="J220" s="32">
        <v>57</v>
      </c>
      <c r="K220" s="14">
        <v>9</v>
      </c>
      <c r="L220" s="37">
        <f t="shared" si="29"/>
        <v>3450</v>
      </c>
      <c r="M220" s="32"/>
      <c r="N220" s="11"/>
      <c r="O220" s="12"/>
      <c r="P220" s="11"/>
      <c r="Q220" s="106" t="str">
        <f t="shared" si="25"/>
        <v> </v>
      </c>
      <c r="R220" s="141" t="str">
        <f t="shared" si="26"/>
        <v> </v>
      </c>
      <c r="S220" s="106" t="str">
        <f t="shared" si="27"/>
        <v> </v>
      </c>
      <c r="T220" s="107" t="s">
        <v>318</v>
      </c>
      <c r="U220" s="102">
        <f t="shared" si="30"/>
      </c>
      <c r="V220" s="34"/>
      <c r="W220" s="34"/>
      <c r="X220" s="34"/>
      <c r="Y220" s="34"/>
      <c r="Z220" s="34"/>
    </row>
    <row r="221" spans="1:26" s="33" customFormat="1" ht="12.75" customHeight="1">
      <c r="A221" s="13"/>
      <c r="B221" s="100" t="s">
        <v>305</v>
      </c>
      <c r="C221" s="100" t="s">
        <v>306</v>
      </c>
      <c r="D221" s="100" t="s">
        <v>300</v>
      </c>
      <c r="E221" s="100" t="s">
        <v>54</v>
      </c>
      <c r="F221" s="28"/>
      <c r="G221" s="97"/>
      <c r="H221" s="28">
        <f t="shared" si="28"/>
        <v>0</v>
      </c>
      <c r="I221" s="42"/>
      <c r="J221" s="32">
        <v>45</v>
      </c>
      <c r="K221" s="14">
        <v>5</v>
      </c>
      <c r="L221" s="37">
        <f t="shared" si="29"/>
        <v>3250</v>
      </c>
      <c r="M221" s="32"/>
      <c r="N221" s="11"/>
      <c r="O221" s="12"/>
      <c r="P221" s="11"/>
      <c r="Q221" s="106" t="str">
        <f t="shared" si="25"/>
        <v> </v>
      </c>
      <c r="R221" s="141" t="str">
        <f t="shared" si="26"/>
        <v> </v>
      </c>
      <c r="S221" s="106" t="str">
        <f t="shared" si="27"/>
        <v> </v>
      </c>
      <c r="T221" s="107" t="s">
        <v>318</v>
      </c>
      <c r="U221" s="102">
        <f t="shared" si="30"/>
      </c>
      <c r="V221" s="34"/>
      <c r="W221" s="34"/>
      <c r="X221" s="34"/>
      <c r="Y221" s="34"/>
      <c r="Z221" s="34"/>
    </row>
    <row r="222" spans="1:26" s="33" customFormat="1" ht="12.75" customHeight="1">
      <c r="A222" s="13"/>
      <c r="B222" s="104" t="s">
        <v>298</v>
      </c>
      <c r="C222" s="100" t="s">
        <v>299</v>
      </c>
      <c r="D222" s="108" t="s">
        <v>300</v>
      </c>
      <c r="E222" s="133" t="s">
        <v>52</v>
      </c>
      <c r="F222" s="28"/>
      <c r="G222" s="14"/>
      <c r="H222" s="28">
        <f t="shared" si="28"/>
        <v>0</v>
      </c>
      <c r="I222" s="42"/>
      <c r="J222" s="32">
        <v>62</v>
      </c>
      <c r="K222" s="14">
        <v>9</v>
      </c>
      <c r="L222" s="37">
        <f t="shared" si="29"/>
        <v>3950</v>
      </c>
      <c r="M222" s="32"/>
      <c r="N222" s="11"/>
      <c r="O222" s="12"/>
      <c r="P222" s="11"/>
      <c r="Q222" s="106" t="str">
        <f t="shared" si="25"/>
        <v> </v>
      </c>
      <c r="R222" s="141" t="str">
        <f t="shared" si="26"/>
        <v> </v>
      </c>
      <c r="S222" s="106" t="str">
        <f t="shared" si="27"/>
        <v> </v>
      </c>
      <c r="T222" s="107" t="s">
        <v>318</v>
      </c>
      <c r="U222" s="102">
        <f t="shared" si="30"/>
      </c>
      <c r="V222" s="34"/>
      <c r="W222" s="34"/>
      <c r="X222" s="34"/>
      <c r="Y222" s="34"/>
      <c r="Z222" s="34"/>
    </row>
    <row r="223" spans="1:26" s="33" customFormat="1" ht="12.75" customHeight="1">
      <c r="A223" s="13"/>
      <c r="B223" s="104" t="s">
        <v>288</v>
      </c>
      <c r="C223" s="104" t="s">
        <v>289</v>
      </c>
      <c r="D223" s="104" t="s">
        <v>283</v>
      </c>
      <c r="E223" s="100" t="s">
        <v>56</v>
      </c>
      <c r="F223" s="28">
        <v>3563</v>
      </c>
      <c r="G223" s="14">
        <v>4</v>
      </c>
      <c r="H223" s="28">
        <f t="shared" si="28"/>
        <v>3363</v>
      </c>
      <c r="I223" s="42">
        <f aca="true" t="shared" si="32" ref="I223:I233">G223/F223*100</f>
        <v>0.11226494527083919</v>
      </c>
      <c r="J223" s="32"/>
      <c r="K223" s="14"/>
      <c r="L223" s="37">
        <f t="shared" si="29"/>
        <v>0</v>
      </c>
      <c r="M223" s="32"/>
      <c r="N223" s="11"/>
      <c r="O223" s="12"/>
      <c r="P223" s="11"/>
      <c r="Q223" s="106" t="str">
        <f t="shared" si="25"/>
        <v> </v>
      </c>
      <c r="R223" s="141" t="str">
        <f t="shared" si="26"/>
        <v> </v>
      </c>
      <c r="S223" s="106" t="str">
        <f t="shared" si="27"/>
        <v> </v>
      </c>
      <c r="T223" s="107" t="s">
        <v>318</v>
      </c>
      <c r="U223" s="102">
        <f t="shared" si="30"/>
      </c>
      <c r="V223" s="34"/>
      <c r="W223" s="34"/>
      <c r="X223" s="34"/>
      <c r="Y223" s="34"/>
      <c r="Z223" s="34"/>
    </row>
    <row r="224" spans="1:26" s="33" customFormat="1" ht="12.75" customHeight="1">
      <c r="A224" s="13"/>
      <c r="B224" s="104" t="s">
        <v>297</v>
      </c>
      <c r="C224" s="104" t="s">
        <v>287</v>
      </c>
      <c r="D224" s="100" t="s">
        <v>283</v>
      </c>
      <c r="E224" s="133" t="s">
        <v>52</v>
      </c>
      <c r="F224" s="28">
        <v>3154</v>
      </c>
      <c r="G224" s="14">
        <v>11</v>
      </c>
      <c r="H224" s="28">
        <f t="shared" si="28"/>
        <v>2604</v>
      </c>
      <c r="I224" s="42">
        <f t="shared" si="32"/>
        <v>0.3487634749524413</v>
      </c>
      <c r="J224" s="32"/>
      <c r="K224" s="14"/>
      <c r="L224" s="37">
        <f t="shared" si="29"/>
        <v>0</v>
      </c>
      <c r="M224" s="32"/>
      <c r="N224" s="11"/>
      <c r="O224" s="12"/>
      <c r="P224" s="11"/>
      <c r="Q224" s="106" t="str">
        <f t="shared" si="25"/>
        <v> </v>
      </c>
      <c r="R224" s="141" t="str">
        <f t="shared" si="26"/>
        <v> </v>
      </c>
      <c r="S224" s="106" t="str">
        <f t="shared" si="27"/>
        <v> </v>
      </c>
      <c r="T224" s="107" t="s">
        <v>318</v>
      </c>
      <c r="U224" s="102">
        <f t="shared" si="30"/>
      </c>
      <c r="V224" s="34"/>
      <c r="W224" s="34"/>
      <c r="X224" s="34"/>
      <c r="Y224" s="34"/>
      <c r="Z224" s="34"/>
    </row>
    <row r="225" spans="1:26" s="33" customFormat="1" ht="12.75" customHeight="1">
      <c r="A225" s="13"/>
      <c r="B225" s="105" t="s">
        <v>349</v>
      </c>
      <c r="C225" s="116" t="s">
        <v>287</v>
      </c>
      <c r="D225" s="108" t="s">
        <v>693</v>
      </c>
      <c r="E225" s="100" t="s">
        <v>54</v>
      </c>
      <c r="F225" s="28">
        <v>2771</v>
      </c>
      <c r="G225" s="118">
        <v>5</v>
      </c>
      <c r="H225" s="28">
        <f t="shared" si="28"/>
        <v>2521</v>
      </c>
      <c r="I225" s="42">
        <f t="shared" si="32"/>
        <v>0.18044027426921688</v>
      </c>
      <c r="J225" s="32"/>
      <c r="K225" s="14"/>
      <c r="L225" s="37">
        <f t="shared" si="29"/>
        <v>0</v>
      </c>
      <c r="M225" s="32"/>
      <c r="N225" s="11"/>
      <c r="O225" s="12"/>
      <c r="P225" s="11"/>
      <c r="Q225" s="106" t="str">
        <f t="shared" si="25"/>
        <v> </v>
      </c>
      <c r="R225" s="141" t="str">
        <f t="shared" si="26"/>
        <v> </v>
      </c>
      <c r="S225" s="106" t="str">
        <f t="shared" si="27"/>
        <v> </v>
      </c>
      <c r="T225" s="107" t="s">
        <v>367</v>
      </c>
      <c r="U225" s="102">
        <f t="shared" si="30"/>
      </c>
      <c r="V225" s="34"/>
      <c r="W225" s="34"/>
      <c r="X225" s="34"/>
      <c r="Y225" s="34"/>
      <c r="Z225" s="34"/>
    </row>
    <row r="226" spans="1:26" s="33" customFormat="1" ht="12.75" customHeight="1">
      <c r="A226" s="13"/>
      <c r="B226" s="108" t="s">
        <v>343</v>
      </c>
      <c r="C226" s="108" t="s">
        <v>38</v>
      </c>
      <c r="D226" s="108" t="s">
        <v>693</v>
      </c>
      <c r="E226" s="100" t="s">
        <v>56</v>
      </c>
      <c r="F226" s="28">
        <v>2913</v>
      </c>
      <c r="G226" s="14">
        <v>4</v>
      </c>
      <c r="H226" s="28">
        <f t="shared" si="28"/>
        <v>2713</v>
      </c>
      <c r="I226" s="42">
        <f t="shared" si="32"/>
        <v>0.13731548232063165</v>
      </c>
      <c r="J226" s="32"/>
      <c r="K226" s="14"/>
      <c r="L226" s="37">
        <f t="shared" si="29"/>
        <v>0</v>
      </c>
      <c r="M226" s="32"/>
      <c r="N226" s="11"/>
      <c r="O226" s="12"/>
      <c r="P226" s="11"/>
      <c r="Q226" s="106" t="str">
        <f t="shared" si="25"/>
        <v> </v>
      </c>
      <c r="R226" s="141" t="str">
        <f t="shared" si="26"/>
        <v> </v>
      </c>
      <c r="S226" s="106" t="str">
        <f t="shared" si="27"/>
        <v> </v>
      </c>
      <c r="T226" s="107" t="s">
        <v>367</v>
      </c>
      <c r="U226" s="102">
        <f t="shared" si="30"/>
      </c>
      <c r="V226" s="34"/>
      <c r="W226" s="34"/>
      <c r="X226" s="34"/>
      <c r="Y226" s="34"/>
      <c r="Z226" s="34"/>
    </row>
    <row r="227" spans="1:26" s="33" customFormat="1" ht="12.75" customHeight="1">
      <c r="A227" s="13"/>
      <c r="B227" s="104" t="s">
        <v>344</v>
      </c>
      <c r="C227" s="116" t="s">
        <v>137</v>
      </c>
      <c r="D227" s="105" t="s">
        <v>694</v>
      </c>
      <c r="E227" s="133" t="s">
        <v>53</v>
      </c>
      <c r="F227" s="28">
        <v>2898</v>
      </c>
      <c r="G227" s="97">
        <v>5</v>
      </c>
      <c r="H227" s="28">
        <f t="shared" si="28"/>
        <v>2648</v>
      </c>
      <c r="I227" s="42">
        <f t="shared" si="32"/>
        <v>0.1725327812284334</v>
      </c>
      <c r="J227" s="32"/>
      <c r="K227" s="14"/>
      <c r="L227" s="37">
        <f t="shared" si="29"/>
        <v>0</v>
      </c>
      <c r="M227" s="32"/>
      <c r="N227" s="11"/>
      <c r="O227" s="12"/>
      <c r="P227" s="39"/>
      <c r="Q227" s="106" t="str">
        <f t="shared" si="25"/>
        <v> </v>
      </c>
      <c r="R227" s="141" t="str">
        <f t="shared" si="26"/>
        <v> </v>
      </c>
      <c r="S227" s="106" t="str">
        <f t="shared" si="27"/>
        <v> </v>
      </c>
      <c r="T227" s="107" t="s">
        <v>367</v>
      </c>
      <c r="U227" s="102">
        <f t="shared" si="30"/>
      </c>
      <c r="V227" s="34"/>
      <c r="W227" s="34"/>
      <c r="X227" s="34"/>
      <c r="Y227" s="34"/>
      <c r="Z227" s="34"/>
    </row>
    <row r="228" spans="1:26" s="33" customFormat="1" ht="12.75" customHeight="1">
      <c r="A228" s="13"/>
      <c r="B228" s="105" t="s">
        <v>350</v>
      </c>
      <c r="C228" s="100" t="s">
        <v>351</v>
      </c>
      <c r="D228" s="105" t="s">
        <v>694</v>
      </c>
      <c r="E228" s="133" t="s">
        <v>53</v>
      </c>
      <c r="F228" s="28">
        <v>2751</v>
      </c>
      <c r="G228" s="118">
        <v>6</v>
      </c>
      <c r="H228" s="28">
        <f t="shared" si="28"/>
        <v>2451</v>
      </c>
      <c r="I228" s="42">
        <f t="shared" si="32"/>
        <v>0.21810250817884408</v>
      </c>
      <c r="J228" s="32"/>
      <c r="K228" s="14"/>
      <c r="L228" s="37">
        <f t="shared" si="29"/>
        <v>0</v>
      </c>
      <c r="M228" s="32"/>
      <c r="N228" s="11"/>
      <c r="O228" s="12"/>
      <c r="P228" s="11"/>
      <c r="Q228" s="106" t="str">
        <f t="shared" si="25"/>
        <v> </v>
      </c>
      <c r="R228" s="141" t="str">
        <f t="shared" si="26"/>
        <v> </v>
      </c>
      <c r="S228" s="106" t="str">
        <f t="shared" si="27"/>
        <v> </v>
      </c>
      <c r="T228" s="107" t="s">
        <v>367</v>
      </c>
      <c r="U228" s="102">
        <f t="shared" si="30"/>
      </c>
      <c r="V228" s="34"/>
      <c r="W228" s="34"/>
      <c r="X228" s="34"/>
      <c r="Y228" s="34"/>
      <c r="Z228" s="34"/>
    </row>
    <row r="229" spans="1:26" s="33" customFormat="1" ht="12.75" customHeight="1">
      <c r="A229" s="13"/>
      <c r="B229" s="100" t="s">
        <v>347</v>
      </c>
      <c r="C229" s="100" t="s">
        <v>348</v>
      </c>
      <c r="D229" s="105" t="s">
        <v>694</v>
      </c>
      <c r="E229" s="133" t="s">
        <v>53</v>
      </c>
      <c r="F229" s="28">
        <v>2929</v>
      </c>
      <c r="G229" s="97">
        <v>6</v>
      </c>
      <c r="H229" s="28">
        <f t="shared" si="28"/>
        <v>2629</v>
      </c>
      <c r="I229" s="42">
        <f t="shared" si="32"/>
        <v>0.20484807101399793</v>
      </c>
      <c r="J229" s="32"/>
      <c r="K229" s="14"/>
      <c r="L229" s="37">
        <f t="shared" si="29"/>
        <v>0</v>
      </c>
      <c r="M229" s="32"/>
      <c r="N229" s="106"/>
      <c r="O229" s="12"/>
      <c r="P229" s="11"/>
      <c r="Q229" s="106" t="str">
        <f t="shared" si="25"/>
        <v> </v>
      </c>
      <c r="R229" s="141" t="str">
        <f t="shared" si="26"/>
        <v> </v>
      </c>
      <c r="S229" s="106" t="str">
        <f t="shared" si="27"/>
        <v> </v>
      </c>
      <c r="T229" s="107" t="s">
        <v>367</v>
      </c>
      <c r="U229" s="102">
        <f t="shared" si="30"/>
      </c>
      <c r="V229" s="34"/>
      <c r="W229" s="34"/>
      <c r="X229" s="34"/>
      <c r="Y229" s="34"/>
      <c r="Z229" s="34"/>
    </row>
    <row r="230" spans="1:26" s="33" customFormat="1" ht="12.75" customHeight="1">
      <c r="A230" s="13"/>
      <c r="B230" s="104" t="s">
        <v>338</v>
      </c>
      <c r="C230" s="104" t="s">
        <v>339</v>
      </c>
      <c r="D230" s="100" t="s">
        <v>321</v>
      </c>
      <c r="E230" s="133" t="s">
        <v>52</v>
      </c>
      <c r="F230" s="28">
        <v>3290</v>
      </c>
      <c r="G230" s="97">
        <v>8</v>
      </c>
      <c r="H230" s="28">
        <f t="shared" si="28"/>
        <v>2890</v>
      </c>
      <c r="I230" s="42">
        <f t="shared" si="32"/>
        <v>0.24316109422492402</v>
      </c>
      <c r="J230" s="32"/>
      <c r="K230" s="14"/>
      <c r="L230" s="37">
        <f t="shared" si="29"/>
        <v>0</v>
      </c>
      <c r="M230" s="32"/>
      <c r="N230" s="45"/>
      <c r="O230" s="46"/>
      <c r="P230" s="39"/>
      <c r="Q230" s="106" t="str">
        <f t="shared" si="25"/>
        <v> </v>
      </c>
      <c r="R230" s="141" t="str">
        <f t="shared" si="26"/>
        <v> </v>
      </c>
      <c r="S230" s="106" t="str">
        <f t="shared" si="27"/>
        <v> </v>
      </c>
      <c r="T230" s="107" t="s">
        <v>367</v>
      </c>
      <c r="U230" s="102">
        <f t="shared" si="30"/>
      </c>
      <c r="V230" s="34"/>
      <c r="W230" s="34"/>
      <c r="X230" s="34"/>
      <c r="Y230" s="34"/>
      <c r="Z230" s="34"/>
    </row>
    <row r="231" spans="1:26" s="33" customFormat="1" ht="12.75" customHeight="1">
      <c r="A231" s="13"/>
      <c r="B231" s="108" t="s">
        <v>324</v>
      </c>
      <c r="C231" s="108" t="s">
        <v>64</v>
      </c>
      <c r="D231" s="104" t="s">
        <v>695</v>
      </c>
      <c r="E231" s="133" t="s">
        <v>52</v>
      </c>
      <c r="F231" s="28">
        <v>3652</v>
      </c>
      <c r="G231" s="14">
        <v>5</v>
      </c>
      <c r="H231" s="28">
        <f t="shared" si="28"/>
        <v>3402</v>
      </c>
      <c r="I231" s="42">
        <f t="shared" si="32"/>
        <v>0.13691128148959475</v>
      </c>
      <c r="J231" s="32"/>
      <c r="K231" s="14"/>
      <c r="L231" s="37">
        <f t="shared" si="29"/>
        <v>0</v>
      </c>
      <c r="M231" s="32"/>
      <c r="N231" s="11"/>
      <c r="O231" s="12"/>
      <c r="P231" s="11"/>
      <c r="Q231" s="106" t="str">
        <f t="shared" si="25"/>
        <v> </v>
      </c>
      <c r="R231" s="141" t="str">
        <f t="shared" si="26"/>
        <v> </v>
      </c>
      <c r="S231" s="106" t="str">
        <f t="shared" si="27"/>
        <v> </v>
      </c>
      <c r="T231" s="107" t="s">
        <v>367</v>
      </c>
      <c r="U231" s="102">
        <f t="shared" si="30"/>
      </c>
      <c r="V231" s="34"/>
      <c r="W231" s="34"/>
      <c r="X231" s="34"/>
      <c r="Y231" s="34"/>
      <c r="Z231" s="34"/>
    </row>
    <row r="232" spans="1:21" ht="12.75" customHeight="1">
      <c r="A232" s="13"/>
      <c r="B232" s="108" t="s">
        <v>337</v>
      </c>
      <c r="C232" s="108" t="s">
        <v>41</v>
      </c>
      <c r="D232" s="104" t="s">
        <v>695</v>
      </c>
      <c r="E232" s="100" t="s">
        <v>54</v>
      </c>
      <c r="F232" s="28">
        <v>3128</v>
      </c>
      <c r="G232" s="97">
        <v>4</v>
      </c>
      <c r="H232" s="28">
        <f t="shared" si="28"/>
        <v>2928</v>
      </c>
      <c r="I232" s="42">
        <f t="shared" si="32"/>
        <v>0.1278772378516624</v>
      </c>
      <c r="J232" s="32"/>
      <c r="K232" s="14"/>
      <c r="L232" s="37">
        <f t="shared" si="29"/>
        <v>0</v>
      </c>
      <c r="M232" s="32"/>
      <c r="N232" s="11"/>
      <c r="O232" s="12"/>
      <c r="P232" s="11"/>
      <c r="Q232" s="106" t="str">
        <f t="shared" si="25"/>
        <v> </v>
      </c>
      <c r="R232" s="141" t="str">
        <f t="shared" si="26"/>
        <v> </v>
      </c>
      <c r="S232" s="106" t="str">
        <f t="shared" si="27"/>
        <v> </v>
      </c>
      <c r="T232" s="107" t="s">
        <v>367</v>
      </c>
      <c r="U232" s="102">
        <f t="shared" si="30"/>
      </c>
    </row>
    <row r="233" spans="1:26" s="33" customFormat="1" ht="12.75" customHeight="1">
      <c r="A233" s="13"/>
      <c r="B233" s="104" t="s">
        <v>335</v>
      </c>
      <c r="C233" s="104" t="s">
        <v>336</v>
      </c>
      <c r="D233" s="104" t="s">
        <v>695</v>
      </c>
      <c r="E233" s="133" t="s">
        <v>52</v>
      </c>
      <c r="F233" s="28">
        <v>3024</v>
      </c>
      <c r="G233" s="14">
        <v>1</v>
      </c>
      <c r="H233" s="28">
        <f t="shared" si="28"/>
        <v>2974</v>
      </c>
      <c r="I233" s="42">
        <f t="shared" si="32"/>
        <v>0.03306878306878307</v>
      </c>
      <c r="J233" s="32"/>
      <c r="K233" s="14"/>
      <c r="L233" s="37">
        <f t="shared" si="29"/>
        <v>0</v>
      </c>
      <c r="M233" s="32"/>
      <c r="N233" s="11"/>
      <c r="O233" s="12"/>
      <c r="P233" s="11"/>
      <c r="Q233" s="106" t="str">
        <f t="shared" si="25"/>
        <v> </v>
      </c>
      <c r="R233" s="141" t="str">
        <f t="shared" si="26"/>
        <v> </v>
      </c>
      <c r="S233" s="106" t="str">
        <f t="shared" si="27"/>
        <v> </v>
      </c>
      <c r="T233" s="107" t="s">
        <v>367</v>
      </c>
      <c r="U233" s="102">
        <f t="shared" si="30"/>
      </c>
      <c r="V233" s="34"/>
      <c r="W233" s="34"/>
      <c r="X233" s="34"/>
      <c r="Y233" s="34"/>
      <c r="Z233" s="34"/>
    </row>
    <row r="234" spans="1:26" s="33" customFormat="1" ht="12.75" customHeight="1">
      <c r="A234" s="13"/>
      <c r="B234" s="104" t="s">
        <v>365</v>
      </c>
      <c r="C234" s="104" t="s">
        <v>366</v>
      </c>
      <c r="D234" s="104" t="s">
        <v>358</v>
      </c>
      <c r="E234" s="100" t="s">
        <v>54</v>
      </c>
      <c r="F234" s="28"/>
      <c r="G234" s="14"/>
      <c r="H234" s="28">
        <f t="shared" si="28"/>
        <v>0</v>
      </c>
      <c r="I234" s="42"/>
      <c r="J234" s="29">
        <v>45</v>
      </c>
      <c r="K234" s="14">
        <v>6</v>
      </c>
      <c r="L234" s="37">
        <f t="shared" si="29"/>
        <v>3000</v>
      </c>
      <c r="M234" s="32"/>
      <c r="N234" s="11"/>
      <c r="O234" s="12"/>
      <c r="P234" s="11"/>
      <c r="Q234" s="106" t="str">
        <f t="shared" si="25"/>
        <v> </v>
      </c>
      <c r="R234" s="141" t="str">
        <f t="shared" si="26"/>
        <v> </v>
      </c>
      <c r="S234" s="106" t="str">
        <f t="shared" si="27"/>
        <v> </v>
      </c>
      <c r="T234" s="107" t="s">
        <v>367</v>
      </c>
      <c r="U234" s="102">
        <f t="shared" si="30"/>
      </c>
      <c r="V234" s="34"/>
      <c r="W234" s="34"/>
      <c r="X234" s="34"/>
      <c r="Y234" s="34"/>
      <c r="Z234" s="34"/>
    </row>
    <row r="235" spans="1:26" s="33" customFormat="1" ht="12.75" customHeight="1">
      <c r="A235" s="13"/>
      <c r="B235" s="105" t="s">
        <v>360</v>
      </c>
      <c r="C235" s="100" t="s">
        <v>302</v>
      </c>
      <c r="D235" s="105" t="s">
        <v>358</v>
      </c>
      <c r="E235" s="100" t="s">
        <v>54</v>
      </c>
      <c r="F235" s="28"/>
      <c r="G235" s="97"/>
      <c r="H235" s="28">
        <f t="shared" si="28"/>
        <v>0</v>
      </c>
      <c r="I235" s="42"/>
      <c r="J235" s="32">
        <v>52</v>
      </c>
      <c r="K235" s="14">
        <v>3</v>
      </c>
      <c r="L235" s="37">
        <f t="shared" si="29"/>
        <v>4450</v>
      </c>
      <c r="M235" s="32"/>
      <c r="N235" s="106"/>
      <c r="O235" s="12"/>
      <c r="P235" s="11"/>
      <c r="Q235" s="106" t="str">
        <f t="shared" si="25"/>
        <v> </v>
      </c>
      <c r="R235" s="141" t="str">
        <f t="shared" si="26"/>
        <v> </v>
      </c>
      <c r="S235" s="106" t="str">
        <f t="shared" si="27"/>
        <v> </v>
      </c>
      <c r="T235" s="107" t="s">
        <v>367</v>
      </c>
      <c r="U235" s="102">
        <f t="shared" si="30"/>
      </c>
      <c r="V235" s="34"/>
      <c r="W235" s="34"/>
      <c r="X235" s="34"/>
      <c r="Y235" s="34"/>
      <c r="Z235" s="34"/>
    </row>
    <row r="236" spans="1:26" s="40" customFormat="1" ht="12.75" customHeight="1">
      <c r="A236" s="13"/>
      <c r="B236" s="115" t="s">
        <v>361</v>
      </c>
      <c r="C236" s="100" t="s">
        <v>362</v>
      </c>
      <c r="D236" s="115" t="s">
        <v>358</v>
      </c>
      <c r="E236" s="100" t="s">
        <v>54</v>
      </c>
      <c r="F236" s="28"/>
      <c r="G236" s="122"/>
      <c r="H236" s="28">
        <f t="shared" si="28"/>
        <v>0</v>
      </c>
      <c r="I236" s="42"/>
      <c r="J236" s="32">
        <v>52</v>
      </c>
      <c r="K236" s="14">
        <v>5</v>
      </c>
      <c r="L236" s="37">
        <f t="shared" si="29"/>
        <v>3950</v>
      </c>
      <c r="M236" s="32"/>
      <c r="N236" s="11"/>
      <c r="O236" s="12"/>
      <c r="P236" s="11"/>
      <c r="Q236" s="106" t="str">
        <f t="shared" si="25"/>
        <v> </v>
      </c>
      <c r="R236" s="141" t="str">
        <f t="shared" si="26"/>
        <v> </v>
      </c>
      <c r="S236" s="106" t="str">
        <f t="shared" si="27"/>
        <v> </v>
      </c>
      <c r="T236" s="107" t="s">
        <v>367</v>
      </c>
      <c r="U236" s="102">
        <f t="shared" si="30"/>
      </c>
      <c r="V236" s="34"/>
      <c r="W236" s="34"/>
      <c r="X236" s="34"/>
      <c r="Y236" s="34"/>
      <c r="Z236" s="34"/>
    </row>
    <row r="237" spans="1:26" s="33" customFormat="1" ht="12.75" customHeight="1">
      <c r="A237" s="13"/>
      <c r="B237" s="87" t="s">
        <v>364</v>
      </c>
      <c r="C237" s="87" t="s">
        <v>258</v>
      </c>
      <c r="D237" s="104" t="s">
        <v>358</v>
      </c>
      <c r="E237" s="100" t="s">
        <v>54</v>
      </c>
      <c r="F237" s="28"/>
      <c r="G237" s="97"/>
      <c r="H237" s="28">
        <f t="shared" si="28"/>
        <v>0</v>
      </c>
      <c r="I237" s="42"/>
      <c r="J237" s="32">
        <v>52</v>
      </c>
      <c r="K237" s="14">
        <v>6</v>
      </c>
      <c r="L237" s="37">
        <f t="shared" si="29"/>
        <v>3700</v>
      </c>
      <c r="M237" s="98"/>
      <c r="N237" s="11"/>
      <c r="O237" s="12"/>
      <c r="P237" s="11"/>
      <c r="Q237" s="106" t="str">
        <f t="shared" si="25"/>
        <v> </v>
      </c>
      <c r="R237" s="141" t="str">
        <f t="shared" si="26"/>
        <v> </v>
      </c>
      <c r="S237" s="106" t="str">
        <f t="shared" si="27"/>
        <v> </v>
      </c>
      <c r="T237" s="107" t="s">
        <v>367</v>
      </c>
      <c r="U237" s="102">
        <f t="shared" si="30"/>
      </c>
      <c r="V237" s="34"/>
      <c r="W237" s="34"/>
      <c r="X237" s="34"/>
      <c r="Y237" s="34"/>
      <c r="Z237" s="34"/>
    </row>
    <row r="238" spans="1:26" s="33" customFormat="1" ht="12.75" customHeight="1">
      <c r="A238" s="13"/>
      <c r="B238" s="100" t="s">
        <v>363</v>
      </c>
      <c r="C238" s="100" t="s">
        <v>48</v>
      </c>
      <c r="D238" s="104" t="s">
        <v>358</v>
      </c>
      <c r="E238" s="100" t="s">
        <v>54</v>
      </c>
      <c r="F238" s="28"/>
      <c r="G238" s="97"/>
      <c r="H238" s="28">
        <f t="shared" si="28"/>
        <v>0</v>
      </c>
      <c r="I238" s="42"/>
      <c r="J238" s="32">
        <v>45</v>
      </c>
      <c r="K238" s="14">
        <v>3</v>
      </c>
      <c r="L238" s="37">
        <f t="shared" si="29"/>
        <v>3750</v>
      </c>
      <c r="M238" s="32"/>
      <c r="N238" s="11"/>
      <c r="O238" s="12"/>
      <c r="P238" s="11"/>
      <c r="Q238" s="106" t="str">
        <f t="shared" si="25"/>
        <v> </v>
      </c>
      <c r="R238" s="141" t="str">
        <f t="shared" si="26"/>
        <v> </v>
      </c>
      <c r="S238" s="106" t="str">
        <f t="shared" si="27"/>
        <v> </v>
      </c>
      <c r="T238" s="107" t="s">
        <v>367</v>
      </c>
      <c r="U238" s="102">
        <f t="shared" si="30"/>
      </c>
      <c r="V238" s="34"/>
      <c r="W238" s="34"/>
      <c r="X238" s="34"/>
      <c r="Y238" s="34"/>
      <c r="Z238" s="34"/>
    </row>
    <row r="239" spans="1:26" s="33" customFormat="1" ht="12.75" customHeight="1">
      <c r="A239" s="13"/>
      <c r="B239" s="109" t="s">
        <v>359</v>
      </c>
      <c r="C239" s="109" t="s">
        <v>69</v>
      </c>
      <c r="D239" s="111" t="s">
        <v>358</v>
      </c>
      <c r="E239" s="100" t="s">
        <v>54</v>
      </c>
      <c r="F239" s="28"/>
      <c r="G239" s="97"/>
      <c r="H239" s="28">
        <f t="shared" si="28"/>
        <v>0</v>
      </c>
      <c r="I239" s="42"/>
      <c r="J239" s="29">
        <v>51</v>
      </c>
      <c r="K239" s="14">
        <v>1</v>
      </c>
      <c r="L239" s="37">
        <f t="shared" si="29"/>
        <v>4850</v>
      </c>
      <c r="M239" s="32"/>
      <c r="N239" s="11"/>
      <c r="O239" s="12"/>
      <c r="P239" s="11"/>
      <c r="Q239" s="106" t="str">
        <f t="shared" si="25"/>
        <v> </v>
      </c>
      <c r="R239" s="141" t="str">
        <f t="shared" si="26"/>
        <v> </v>
      </c>
      <c r="S239" s="106" t="str">
        <f t="shared" si="27"/>
        <v> </v>
      </c>
      <c r="T239" s="107" t="s">
        <v>367</v>
      </c>
      <c r="U239" s="102">
        <f t="shared" si="30"/>
      </c>
      <c r="V239" s="34"/>
      <c r="W239" s="34"/>
      <c r="X239" s="34"/>
      <c r="Y239" s="34"/>
      <c r="Z239" s="34"/>
    </row>
    <row r="240" spans="1:26" s="33" customFormat="1" ht="12.75" customHeight="1">
      <c r="A240" s="13"/>
      <c r="B240" s="104" t="s">
        <v>352</v>
      </c>
      <c r="C240" s="116" t="s">
        <v>353</v>
      </c>
      <c r="D240" s="117" t="s">
        <v>332</v>
      </c>
      <c r="E240" s="133" t="s">
        <v>52</v>
      </c>
      <c r="F240" s="28">
        <v>2349</v>
      </c>
      <c r="G240" s="97">
        <v>3</v>
      </c>
      <c r="H240" s="28">
        <f t="shared" si="28"/>
        <v>2199</v>
      </c>
      <c r="I240" s="42">
        <f aca="true" t="shared" si="33" ref="I240:I252">G240/F240*100</f>
        <v>0.1277139208173691</v>
      </c>
      <c r="J240" s="29"/>
      <c r="K240" s="14"/>
      <c r="L240" s="37">
        <f t="shared" si="29"/>
        <v>0</v>
      </c>
      <c r="M240" s="32"/>
      <c r="N240" s="11"/>
      <c r="O240" s="12"/>
      <c r="P240" s="11"/>
      <c r="Q240" s="106" t="str">
        <f t="shared" si="25"/>
        <v> </v>
      </c>
      <c r="R240" s="141" t="str">
        <f t="shared" si="26"/>
        <v> </v>
      </c>
      <c r="S240" s="106" t="str">
        <f t="shared" si="27"/>
        <v> </v>
      </c>
      <c r="T240" s="107" t="s">
        <v>367</v>
      </c>
      <c r="U240" s="102">
        <f t="shared" si="30"/>
      </c>
      <c r="V240" s="34"/>
      <c r="W240" s="34"/>
      <c r="X240" s="34"/>
      <c r="Y240" s="34"/>
      <c r="Z240" s="34"/>
    </row>
    <row r="241" spans="1:26" s="33" customFormat="1" ht="12.75" customHeight="1">
      <c r="A241" s="13"/>
      <c r="B241" s="105" t="s">
        <v>331</v>
      </c>
      <c r="C241" s="105" t="s">
        <v>39</v>
      </c>
      <c r="D241" s="104" t="s">
        <v>332</v>
      </c>
      <c r="E241" s="133" t="s">
        <v>52</v>
      </c>
      <c r="F241" s="28">
        <v>3414</v>
      </c>
      <c r="G241" s="118">
        <v>5</v>
      </c>
      <c r="H241" s="28">
        <f t="shared" si="28"/>
        <v>3164</v>
      </c>
      <c r="I241" s="42">
        <f t="shared" si="33"/>
        <v>0.14645577035735208</v>
      </c>
      <c r="J241" s="32"/>
      <c r="K241" s="14"/>
      <c r="L241" s="37">
        <f t="shared" si="29"/>
        <v>0</v>
      </c>
      <c r="M241" s="32"/>
      <c r="N241" s="11"/>
      <c r="O241" s="12"/>
      <c r="P241" s="11"/>
      <c r="Q241" s="106" t="str">
        <f t="shared" si="25"/>
        <v> </v>
      </c>
      <c r="R241" s="141" t="str">
        <f t="shared" si="26"/>
        <v> </v>
      </c>
      <c r="S241" s="106" t="str">
        <f t="shared" si="27"/>
        <v> </v>
      </c>
      <c r="T241" s="107" t="s">
        <v>367</v>
      </c>
      <c r="U241" s="102">
        <f t="shared" si="30"/>
      </c>
      <c r="V241" s="34"/>
      <c r="W241" s="34"/>
      <c r="X241" s="34"/>
      <c r="Y241" s="34"/>
      <c r="Z241" s="34"/>
    </row>
    <row r="242" spans="1:26" s="33" customFormat="1" ht="12.75" customHeight="1">
      <c r="A242" s="13"/>
      <c r="B242" s="87" t="s">
        <v>333</v>
      </c>
      <c r="C242" s="87" t="s">
        <v>334</v>
      </c>
      <c r="D242" s="105" t="s">
        <v>332</v>
      </c>
      <c r="E242" s="133" t="s">
        <v>53</v>
      </c>
      <c r="F242" s="28">
        <v>3168</v>
      </c>
      <c r="G242" s="97">
        <v>3</v>
      </c>
      <c r="H242" s="28">
        <f t="shared" si="28"/>
        <v>3018</v>
      </c>
      <c r="I242" s="42">
        <f t="shared" si="33"/>
        <v>0.0946969696969697</v>
      </c>
      <c r="J242" s="32"/>
      <c r="K242" s="14"/>
      <c r="L242" s="37">
        <f t="shared" si="29"/>
        <v>0</v>
      </c>
      <c r="M242" s="32"/>
      <c r="N242" s="11"/>
      <c r="O242" s="12"/>
      <c r="P242" s="11"/>
      <c r="Q242" s="106" t="str">
        <f t="shared" si="25"/>
        <v> </v>
      </c>
      <c r="R242" s="141" t="str">
        <f t="shared" si="26"/>
        <v> </v>
      </c>
      <c r="S242" s="106" t="str">
        <f t="shared" si="27"/>
        <v> </v>
      </c>
      <c r="T242" s="107" t="s">
        <v>367</v>
      </c>
      <c r="U242" s="102">
        <f t="shared" si="30"/>
      </c>
      <c r="V242" s="34"/>
      <c r="W242" s="34"/>
      <c r="X242" s="34"/>
      <c r="Y242" s="34"/>
      <c r="Z242" s="34"/>
    </row>
    <row r="243" spans="1:26" s="33" customFormat="1" ht="12.75" customHeight="1">
      <c r="A243" s="13"/>
      <c r="B243" s="100" t="s">
        <v>342</v>
      </c>
      <c r="C243" s="100" t="s">
        <v>118</v>
      </c>
      <c r="D243" s="104" t="s">
        <v>330</v>
      </c>
      <c r="E243" s="133" t="s">
        <v>52</v>
      </c>
      <c r="F243" s="28">
        <v>2921</v>
      </c>
      <c r="G243" s="97">
        <v>4</v>
      </c>
      <c r="H243" s="28">
        <f t="shared" si="28"/>
        <v>2721</v>
      </c>
      <c r="I243" s="42">
        <f t="shared" si="33"/>
        <v>0.13693940431359122</v>
      </c>
      <c r="J243" s="32"/>
      <c r="K243" s="14"/>
      <c r="L243" s="37">
        <f t="shared" si="29"/>
        <v>0</v>
      </c>
      <c r="M243" s="32"/>
      <c r="N243" s="11"/>
      <c r="O243" s="12"/>
      <c r="P243" s="11"/>
      <c r="Q243" s="106" t="str">
        <f t="shared" si="25"/>
        <v> </v>
      </c>
      <c r="R243" s="141" t="str">
        <f t="shared" si="26"/>
        <v> </v>
      </c>
      <c r="S243" s="106" t="str">
        <f t="shared" si="27"/>
        <v> </v>
      </c>
      <c r="T243" s="107" t="s">
        <v>367</v>
      </c>
      <c r="U243" s="102">
        <f t="shared" si="30"/>
      </c>
      <c r="V243" s="34"/>
      <c r="W243" s="34"/>
      <c r="X243" s="34"/>
      <c r="Y243" s="34"/>
      <c r="Z243" s="34"/>
    </row>
    <row r="244" spans="1:26" s="33" customFormat="1" ht="12.75" customHeight="1">
      <c r="A244" s="13"/>
      <c r="B244" s="104" t="s">
        <v>328</v>
      </c>
      <c r="C244" s="104" t="s">
        <v>329</v>
      </c>
      <c r="D244" s="100" t="s">
        <v>330</v>
      </c>
      <c r="E244" s="133" t="s">
        <v>53</v>
      </c>
      <c r="F244" s="28">
        <v>3266</v>
      </c>
      <c r="G244" s="14">
        <v>2</v>
      </c>
      <c r="H244" s="28">
        <f t="shared" si="28"/>
        <v>3166</v>
      </c>
      <c r="I244" s="42">
        <f t="shared" si="33"/>
        <v>0.0612369871402327</v>
      </c>
      <c r="J244" s="32"/>
      <c r="K244" s="14"/>
      <c r="L244" s="37">
        <f t="shared" si="29"/>
        <v>0</v>
      </c>
      <c r="M244" s="32"/>
      <c r="N244" s="11"/>
      <c r="O244" s="12"/>
      <c r="P244" s="11"/>
      <c r="Q244" s="106" t="str">
        <f t="shared" si="25"/>
        <v> </v>
      </c>
      <c r="R244" s="141" t="str">
        <f t="shared" si="26"/>
        <v> </v>
      </c>
      <c r="S244" s="106" t="str">
        <f t="shared" si="27"/>
        <v> </v>
      </c>
      <c r="T244" s="107" t="s">
        <v>367</v>
      </c>
      <c r="U244" s="102">
        <f t="shared" si="30"/>
      </c>
      <c r="V244" s="34"/>
      <c r="W244" s="34"/>
      <c r="X244" s="34"/>
      <c r="Y244" s="34"/>
      <c r="Z244" s="34"/>
    </row>
    <row r="245" spans="1:26" s="33" customFormat="1" ht="12.75" customHeight="1">
      <c r="A245" s="13"/>
      <c r="B245" s="104" t="s">
        <v>340</v>
      </c>
      <c r="C245" s="104" t="s">
        <v>142</v>
      </c>
      <c r="D245" s="100" t="s">
        <v>330</v>
      </c>
      <c r="E245" s="133" t="s">
        <v>53</v>
      </c>
      <c r="F245" s="28">
        <v>2972</v>
      </c>
      <c r="G245" s="97">
        <v>4</v>
      </c>
      <c r="H245" s="28">
        <f t="shared" si="28"/>
        <v>2772</v>
      </c>
      <c r="I245" s="42">
        <f t="shared" si="33"/>
        <v>0.13458950201884254</v>
      </c>
      <c r="J245" s="32"/>
      <c r="K245" s="14"/>
      <c r="L245" s="37">
        <f t="shared" si="29"/>
        <v>0</v>
      </c>
      <c r="M245" s="32"/>
      <c r="N245" s="11"/>
      <c r="O245" s="12"/>
      <c r="P245" s="11"/>
      <c r="Q245" s="106" t="str">
        <f t="shared" si="25"/>
        <v> </v>
      </c>
      <c r="R245" s="141" t="str">
        <f t="shared" si="26"/>
        <v> </v>
      </c>
      <c r="S245" s="106" t="str">
        <f t="shared" si="27"/>
        <v> </v>
      </c>
      <c r="T245" s="107" t="s">
        <v>367</v>
      </c>
      <c r="U245" s="102">
        <f t="shared" si="30"/>
      </c>
      <c r="V245" s="34"/>
      <c r="W245" s="34"/>
      <c r="X245" s="34"/>
      <c r="Y245" s="34"/>
      <c r="Z245" s="34"/>
    </row>
    <row r="246" spans="1:26" s="33" customFormat="1" ht="12.75" customHeight="1">
      <c r="A246" s="13"/>
      <c r="B246" s="104" t="s">
        <v>341</v>
      </c>
      <c r="C246" s="116" t="s">
        <v>62</v>
      </c>
      <c r="D246" s="100" t="s">
        <v>327</v>
      </c>
      <c r="E246" s="100" t="s">
        <v>54</v>
      </c>
      <c r="F246" s="28">
        <v>3323</v>
      </c>
      <c r="G246" s="97">
        <v>12</v>
      </c>
      <c r="H246" s="28">
        <f t="shared" si="28"/>
        <v>2723</v>
      </c>
      <c r="I246" s="42">
        <f t="shared" si="33"/>
        <v>0.3611194703581101</v>
      </c>
      <c r="J246" s="32"/>
      <c r="K246" s="14"/>
      <c r="L246" s="37">
        <f t="shared" si="29"/>
        <v>0</v>
      </c>
      <c r="M246" s="98"/>
      <c r="N246" s="11"/>
      <c r="O246" s="12"/>
      <c r="P246" s="11"/>
      <c r="Q246" s="106" t="str">
        <f t="shared" si="25"/>
        <v> </v>
      </c>
      <c r="R246" s="141" t="str">
        <f t="shared" si="26"/>
        <v> </v>
      </c>
      <c r="S246" s="106" t="str">
        <f t="shared" si="27"/>
        <v> </v>
      </c>
      <c r="T246" s="107" t="s">
        <v>367</v>
      </c>
      <c r="U246" s="102">
        <f t="shared" si="30"/>
      </c>
      <c r="V246" s="34"/>
      <c r="W246" s="34"/>
      <c r="X246" s="34"/>
      <c r="Y246" s="34"/>
      <c r="Z246" s="34"/>
    </row>
    <row r="247" spans="1:26" s="33" customFormat="1" ht="12.75" customHeight="1">
      <c r="A247" s="13"/>
      <c r="B247" s="115" t="s">
        <v>354</v>
      </c>
      <c r="C247" s="100" t="s">
        <v>326</v>
      </c>
      <c r="D247" s="115" t="s">
        <v>327</v>
      </c>
      <c r="E247" s="100" t="s">
        <v>54</v>
      </c>
      <c r="F247" s="28">
        <v>2613</v>
      </c>
      <c r="G247" s="97">
        <v>9</v>
      </c>
      <c r="H247" s="28">
        <f t="shared" si="28"/>
        <v>2163</v>
      </c>
      <c r="I247" s="42">
        <f t="shared" si="33"/>
        <v>0.3444316877152698</v>
      </c>
      <c r="J247" s="32"/>
      <c r="K247" s="14"/>
      <c r="L247" s="37">
        <f t="shared" si="29"/>
        <v>0</v>
      </c>
      <c r="M247" s="32"/>
      <c r="N247" s="11"/>
      <c r="O247" s="12"/>
      <c r="P247" s="11"/>
      <c r="Q247" s="106" t="str">
        <f t="shared" si="25"/>
        <v> </v>
      </c>
      <c r="R247" s="141" t="str">
        <f t="shared" si="26"/>
        <v> </v>
      </c>
      <c r="S247" s="106" t="str">
        <f t="shared" si="27"/>
        <v> </v>
      </c>
      <c r="T247" s="107" t="s">
        <v>367</v>
      </c>
      <c r="U247" s="102">
        <f t="shared" si="30"/>
      </c>
      <c r="V247" s="34"/>
      <c r="W247" s="34"/>
      <c r="X247" s="34"/>
      <c r="Y247" s="34"/>
      <c r="Z247" s="34"/>
    </row>
    <row r="248" spans="1:26" s="33" customFormat="1" ht="12.75" customHeight="1">
      <c r="A248" s="13"/>
      <c r="B248" s="115" t="s">
        <v>325</v>
      </c>
      <c r="C248" s="100" t="s">
        <v>326</v>
      </c>
      <c r="D248" s="108" t="s">
        <v>327</v>
      </c>
      <c r="E248" s="100" t="s">
        <v>54</v>
      </c>
      <c r="F248" s="28">
        <v>3557</v>
      </c>
      <c r="G248" s="97">
        <v>7</v>
      </c>
      <c r="H248" s="28">
        <f t="shared" si="28"/>
        <v>3207</v>
      </c>
      <c r="I248" s="42">
        <f t="shared" si="33"/>
        <v>0.1967950520101209</v>
      </c>
      <c r="J248" s="32"/>
      <c r="K248" s="14"/>
      <c r="L248" s="37">
        <f t="shared" si="29"/>
        <v>0</v>
      </c>
      <c r="M248" s="32"/>
      <c r="N248" s="11"/>
      <c r="O248" s="12"/>
      <c r="P248" s="39"/>
      <c r="Q248" s="106" t="str">
        <f t="shared" si="25"/>
        <v> </v>
      </c>
      <c r="R248" s="141" t="str">
        <f t="shared" si="26"/>
        <v> </v>
      </c>
      <c r="S248" s="106" t="str">
        <f t="shared" si="27"/>
        <v> </v>
      </c>
      <c r="T248" s="107" t="s">
        <v>367</v>
      </c>
      <c r="U248" s="102">
        <f t="shared" si="30"/>
      </c>
      <c r="V248" s="34"/>
      <c r="W248" s="34"/>
      <c r="X248" s="34"/>
      <c r="Y248" s="34"/>
      <c r="Z248" s="34"/>
    </row>
    <row r="249" spans="1:26" s="33" customFormat="1" ht="12.75" customHeight="1">
      <c r="A249" s="13"/>
      <c r="B249" s="104" t="s">
        <v>345</v>
      </c>
      <c r="C249" s="100" t="s">
        <v>346</v>
      </c>
      <c r="D249" s="146" t="s">
        <v>696</v>
      </c>
      <c r="E249" s="100" t="s">
        <v>54</v>
      </c>
      <c r="F249" s="28">
        <v>2733</v>
      </c>
      <c r="G249" s="97">
        <v>2</v>
      </c>
      <c r="H249" s="28">
        <f t="shared" si="28"/>
        <v>2633</v>
      </c>
      <c r="I249" s="42">
        <f t="shared" si="33"/>
        <v>0.07317965605561653</v>
      </c>
      <c r="J249" s="32"/>
      <c r="K249" s="14"/>
      <c r="L249" s="37">
        <f t="shared" si="29"/>
        <v>0</v>
      </c>
      <c r="M249" s="29"/>
      <c r="N249" s="11"/>
      <c r="O249" s="12"/>
      <c r="P249" s="11"/>
      <c r="Q249" s="106" t="str">
        <f t="shared" si="25"/>
        <v> </v>
      </c>
      <c r="R249" s="141" t="str">
        <f t="shared" si="26"/>
        <v> </v>
      </c>
      <c r="S249" s="106" t="str">
        <f t="shared" si="27"/>
        <v> </v>
      </c>
      <c r="T249" s="107" t="s">
        <v>367</v>
      </c>
      <c r="U249" s="102">
        <f t="shared" si="30"/>
      </c>
      <c r="V249" s="34"/>
      <c r="W249" s="34"/>
      <c r="X249" s="34"/>
      <c r="Y249" s="34"/>
      <c r="Z249" s="34"/>
    </row>
    <row r="250" spans="1:26" s="33" customFormat="1" ht="12.75" customHeight="1">
      <c r="A250" s="13"/>
      <c r="B250" s="87" t="s">
        <v>322</v>
      </c>
      <c r="C250" s="38" t="s">
        <v>323</v>
      </c>
      <c r="D250" s="146" t="s">
        <v>696</v>
      </c>
      <c r="E250" s="100" t="s">
        <v>54</v>
      </c>
      <c r="F250" s="28">
        <v>3527</v>
      </c>
      <c r="G250" s="14">
        <v>2</v>
      </c>
      <c r="H250" s="28">
        <f t="shared" si="28"/>
        <v>3427</v>
      </c>
      <c r="I250" s="42">
        <f t="shared" si="33"/>
        <v>0.05670541536716756</v>
      </c>
      <c r="J250" s="32"/>
      <c r="K250" s="14"/>
      <c r="L250" s="37">
        <f t="shared" si="29"/>
        <v>0</v>
      </c>
      <c r="M250" s="32"/>
      <c r="N250" s="11"/>
      <c r="O250" s="12"/>
      <c r="P250" s="38"/>
      <c r="Q250" s="106" t="str">
        <f t="shared" si="25"/>
        <v> </v>
      </c>
      <c r="R250" s="141" t="str">
        <f t="shared" si="26"/>
        <v> </v>
      </c>
      <c r="S250" s="106" t="str">
        <f t="shared" si="27"/>
        <v> </v>
      </c>
      <c r="T250" s="107" t="s">
        <v>367</v>
      </c>
      <c r="U250" s="102">
        <f t="shared" si="30"/>
      </c>
      <c r="V250" s="34"/>
      <c r="W250" s="34"/>
      <c r="X250" s="34"/>
      <c r="Y250" s="34"/>
      <c r="Z250" s="34"/>
    </row>
    <row r="251" spans="1:21" ht="12.75" customHeight="1">
      <c r="A251" s="13"/>
      <c r="B251" s="105" t="s">
        <v>355</v>
      </c>
      <c r="C251" s="105" t="s">
        <v>356</v>
      </c>
      <c r="D251" s="146" t="s">
        <v>696</v>
      </c>
      <c r="E251" s="100" t="s">
        <v>54</v>
      </c>
      <c r="F251" s="28">
        <v>2084</v>
      </c>
      <c r="G251" s="118">
        <v>1</v>
      </c>
      <c r="H251" s="28">
        <f t="shared" si="28"/>
        <v>2034</v>
      </c>
      <c r="I251" s="42">
        <f t="shared" si="33"/>
        <v>0.04798464491362764</v>
      </c>
      <c r="J251" s="29"/>
      <c r="K251" s="14"/>
      <c r="L251" s="37">
        <f t="shared" si="29"/>
        <v>0</v>
      </c>
      <c r="M251" s="30"/>
      <c r="N251" s="11"/>
      <c r="O251" s="12"/>
      <c r="P251" s="11"/>
      <c r="Q251" s="106" t="str">
        <f t="shared" si="25"/>
        <v> </v>
      </c>
      <c r="R251" s="141" t="str">
        <f t="shared" si="26"/>
        <v> </v>
      </c>
      <c r="S251" s="106" t="str">
        <f t="shared" si="27"/>
        <v> </v>
      </c>
      <c r="T251" s="107" t="s">
        <v>367</v>
      </c>
      <c r="U251" s="102">
        <f t="shared" si="30"/>
      </c>
    </row>
    <row r="252" spans="1:26" s="33" customFormat="1" ht="12.75" customHeight="1">
      <c r="A252" s="13"/>
      <c r="B252" s="105" t="s">
        <v>369</v>
      </c>
      <c r="C252" s="100" t="s">
        <v>370</v>
      </c>
      <c r="D252" s="104" t="s">
        <v>735</v>
      </c>
      <c r="E252" s="104" t="s">
        <v>52</v>
      </c>
      <c r="F252" s="28">
        <v>3809</v>
      </c>
      <c r="G252" s="97">
        <v>6</v>
      </c>
      <c r="H252" s="28">
        <f t="shared" si="28"/>
        <v>3509</v>
      </c>
      <c r="I252" s="42">
        <f t="shared" si="33"/>
        <v>0.15752165922814387</v>
      </c>
      <c r="J252" s="32"/>
      <c r="K252" s="14"/>
      <c r="L252" s="37">
        <f t="shared" si="29"/>
        <v>0</v>
      </c>
      <c r="M252" s="32"/>
      <c r="N252" s="11"/>
      <c r="O252" s="12"/>
      <c r="P252" s="11"/>
      <c r="Q252" s="106" t="str">
        <f t="shared" si="25"/>
        <v> </v>
      </c>
      <c r="R252" s="141" t="str">
        <f t="shared" si="26"/>
        <v> </v>
      </c>
      <c r="S252" s="106" t="str">
        <f t="shared" si="27"/>
        <v> </v>
      </c>
      <c r="T252" s="107" t="s">
        <v>402</v>
      </c>
      <c r="U252" s="102">
        <f t="shared" si="30"/>
      </c>
      <c r="V252" s="34"/>
      <c r="W252" s="34"/>
      <c r="X252" s="34"/>
      <c r="Y252" s="34"/>
      <c r="Z252" s="34"/>
    </row>
    <row r="253" spans="1:26" s="33" customFormat="1" ht="12.75" customHeight="1">
      <c r="A253" s="13"/>
      <c r="B253" s="110" t="s">
        <v>392</v>
      </c>
      <c r="C253" s="110" t="s">
        <v>246</v>
      </c>
      <c r="D253" s="100" t="s">
        <v>697</v>
      </c>
      <c r="E253" s="100" t="s">
        <v>54</v>
      </c>
      <c r="F253" s="28"/>
      <c r="G253" s="97"/>
      <c r="H253" s="28">
        <f t="shared" si="28"/>
        <v>0</v>
      </c>
      <c r="I253" s="42"/>
      <c r="J253" s="32">
        <v>43</v>
      </c>
      <c r="K253" s="14">
        <v>0</v>
      </c>
      <c r="L253" s="37">
        <f t="shared" si="29"/>
        <v>4300</v>
      </c>
      <c r="M253" s="114"/>
      <c r="N253" s="11"/>
      <c r="O253" s="12"/>
      <c r="P253" s="11"/>
      <c r="Q253" s="106" t="str">
        <f t="shared" si="25"/>
        <v> </v>
      </c>
      <c r="R253" s="141" t="str">
        <f t="shared" si="26"/>
        <v> </v>
      </c>
      <c r="S253" s="106" t="str">
        <f t="shared" si="27"/>
        <v> </v>
      </c>
      <c r="T253" s="107" t="s">
        <v>402</v>
      </c>
      <c r="U253" s="102">
        <f t="shared" si="30"/>
      </c>
      <c r="V253" s="34"/>
      <c r="W253" s="34"/>
      <c r="X253" s="34"/>
      <c r="Y253" s="34"/>
      <c r="Z253" s="34"/>
    </row>
    <row r="254" spans="1:26" s="33" customFormat="1" ht="12.75" customHeight="1">
      <c r="A254" s="13"/>
      <c r="B254" s="105" t="s">
        <v>395</v>
      </c>
      <c r="C254" s="100" t="s">
        <v>50</v>
      </c>
      <c r="D254" s="100" t="s">
        <v>697</v>
      </c>
      <c r="E254" s="133" t="s">
        <v>53</v>
      </c>
      <c r="F254" s="28"/>
      <c r="G254" s="118"/>
      <c r="H254" s="28">
        <f t="shared" si="28"/>
        <v>0</v>
      </c>
      <c r="I254" s="42"/>
      <c r="J254" s="32">
        <v>44</v>
      </c>
      <c r="K254" s="14">
        <v>15</v>
      </c>
      <c r="L254" s="37">
        <f t="shared" si="29"/>
        <v>650</v>
      </c>
      <c r="M254" s="32"/>
      <c r="N254" s="11"/>
      <c r="O254" s="12"/>
      <c r="P254" s="39"/>
      <c r="Q254" s="106" t="str">
        <f t="shared" si="25"/>
        <v> </v>
      </c>
      <c r="R254" s="141" t="str">
        <f t="shared" si="26"/>
        <v> </v>
      </c>
      <c r="S254" s="106" t="str">
        <f t="shared" si="27"/>
        <v> </v>
      </c>
      <c r="T254" s="107" t="s">
        <v>402</v>
      </c>
      <c r="U254" s="102">
        <f t="shared" si="30"/>
      </c>
      <c r="V254" s="34"/>
      <c r="W254" s="34"/>
      <c r="X254" s="34"/>
      <c r="Y254" s="34"/>
      <c r="Z254" s="34"/>
    </row>
    <row r="255" spans="1:26" s="33" customFormat="1" ht="12.75" customHeight="1">
      <c r="A255" s="13"/>
      <c r="B255" s="89" t="s">
        <v>393</v>
      </c>
      <c r="C255" s="89" t="s">
        <v>394</v>
      </c>
      <c r="D255" s="100" t="s">
        <v>697</v>
      </c>
      <c r="E255" s="100" t="s">
        <v>54</v>
      </c>
      <c r="F255" s="28"/>
      <c r="G255" s="97"/>
      <c r="H255" s="28">
        <f t="shared" si="28"/>
        <v>0</v>
      </c>
      <c r="I255" s="42"/>
      <c r="J255" s="32">
        <v>49</v>
      </c>
      <c r="K255" s="14">
        <v>3</v>
      </c>
      <c r="L255" s="37">
        <f t="shared" si="29"/>
        <v>4150</v>
      </c>
      <c r="M255" s="32"/>
      <c r="N255" s="11"/>
      <c r="O255" s="12"/>
      <c r="P255" s="11"/>
      <c r="Q255" s="106" t="str">
        <f t="shared" si="25"/>
        <v> </v>
      </c>
      <c r="R255" s="141" t="str">
        <f t="shared" si="26"/>
        <v> </v>
      </c>
      <c r="S255" s="106" t="str">
        <f t="shared" si="27"/>
        <v> </v>
      </c>
      <c r="T255" s="107" t="s">
        <v>402</v>
      </c>
      <c r="U255" s="102">
        <f t="shared" si="30"/>
      </c>
      <c r="V255" s="34"/>
      <c r="W255" s="34"/>
      <c r="X255" s="34"/>
      <c r="Y255" s="34"/>
      <c r="Z255" s="34"/>
    </row>
    <row r="256" spans="1:26" s="33" customFormat="1" ht="12.75" customHeight="1">
      <c r="A256" s="13"/>
      <c r="B256" s="104" t="s">
        <v>382</v>
      </c>
      <c r="C256" s="104" t="s">
        <v>383</v>
      </c>
      <c r="D256" s="100" t="s">
        <v>697</v>
      </c>
      <c r="E256" s="104" t="s">
        <v>52</v>
      </c>
      <c r="F256" s="28">
        <v>3015</v>
      </c>
      <c r="G256" s="97">
        <v>3</v>
      </c>
      <c r="H256" s="28">
        <f t="shared" si="28"/>
        <v>2865</v>
      </c>
      <c r="I256" s="42">
        <f>G256/F256*100</f>
        <v>0.09950248756218905</v>
      </c>
      <c r="J256" s="32"/>
      <c r="K256" s="14"/>
      <c r="L256" s="37">
        <f t="shared" si="29"/>
        <v>0</v>
      </c>
      <c r="M256" s="32"/>
      <c r="N256" s="11"/>
      <c r="O256" s="12"/>
      <c r="P256" s="11"/>
      <c r="Q256" s="106" t="str">
        <f t="shared" si="25"/>
        <v> </v>
      </c>
      <c r="R256" s="141" t="str">
        <f t="shared" si="26"/>
        <v> </v>
      </c>
      <c r="S256" s="106" t="str">
        <f t="shared" si="27"/>
        <v> </v>
      </c>
      <c r="T256" s="107" t="s">
        <v>402</v>
      </c>
      <c r="U256" s="102">
        <f t="shared" si="30"/>
      </c>
      <c r="V256" s="34"/>
      <c r="W256" s="34"/>
      <c r="X256" s="34"/>
      <c r="Y256" s="34"/>
      <c r="Z256" s="34"/>
    </row>
    <row r="257" spans="1:26" s="33" customFormat="1" ht="12.75" customHeight="1">
      <c r="A257" s="13"/>
      <c r="B257" s="104" t="s">
        <v>373</v>
      </c>
      <c r="C257" s="100" t="s">
        <v>374</v>
      </c>
      <c r="D257" s="100" t="s">
        <v>697</v>
      </c>
      <c r="E257" s="104" t="s">
        <v>52</v>
      </c>
      <c r="F257" s="28">
        <v>3447</v>
      </c>
      <c r="G257" s="97">
        <v>3</v>
      </c>
      <c r="H257" s="28">
        <f t="shared" si="28"/>
        <v>3297</v>
      </c>
      <c r="I257" s="42">
        <f>G257/F257*100</f>
        <v>0.08703220191470844</v>
      </c>
      <c r="J257" s="32"/>
      <c r="K257" s="14"/>
      <c r="L257" s="37">
        <f t="shared" si="29"/>
        <v>0</v>
      </c>
      <c r="M257" s="32"/>
      <c r="N257" s="11"/>
      <c r="O257" s="12"/>
      <c r="P257" s="11"/>
      <c r="Q257" s="106" t="str">
        <f t="shared" si="25"/>
        <v> </v>
      </c>
      <c r="R257" s="141" t="str">
        <f t="shared" si="26"/>
        <v> </v>
      </c>
      <c r="S257" s="106" t="str">
        <f t="shared" si="27"/>
        <v> </v>
      </c>
      <c r="T257" s="107" t="s">
        <v>402</v>
      </c>
      <c r="U257" s="102">
        <f t="shared" si="30"/>
      </c>
      <c r="V257" s="34"/>
      <c r="W257" s="34"/>
      <c r="X257" s="34"/>
      <c r="Y257" s="34"/>
      <c r="Z257" s="34"/>
    </row>
    <row r="258" spans="1:26" s="33" customFormat="1" ht="12.75" customHeight="1">
      <c r="A258" s="13"/>
      <c r="B258" s="104" t="s">
        <v>390</v>
      </c>
      <c r="C258" s="104" t="s">
        <v>391</v>
      </c>
      <c r="D258" s="100" t="s">
        <v>697</v>
      </c>
      <c r="E258" s="104" t="s">
        <v>52</v>
      </c>
      <c r="F258" s="28"/>
      <c r="G258" s="97"/>
      <c r="H258" s="28">
        <f t="shared" si="28"/>
        <v>0</v>
      </c>
      <c r="I258" s="42"/>
      <c r="J258" s="32">
        <v>52</v>
      </c>
      <c r="K258" s="14">
        <v>1</v>
      </c>
      <c r="L258" s="37">
        <f t="shared" si="29"/>
        <v>4950</v>
      </c>
      <c r="M258" s="32"/>
      <c r="N258" s="11"/>
      <c r="O258" s="12"/>
      <c r="P258" s="11"/>
      <c r="Q258" s="106" t="str">
        <f t="shared" si="25"/>
        <v> </v>
      </c>
      <c r="R258" s="141" t="str">
        <f t="shared" si="26"/>
        <v> </v>
      </c>
      <c r="S258" s="106" t="str">
        <f t="shared" si="27"/>
        <v> </v>
      </c>
      <c r="T258" s="107" t="s">
        <v>402</v>
      </c>
      <c r="U258" s="102">
        <f t="shared" si="30"/>
      </c>
      <c r="V258" s="34"/>
      <c r="W258" s="34"/>
      <c r="X258" s="34"/>
      <c r="Y258" s="34"/>
      <c r="Z258" s="34"/>
    </row>
    <row r="259" spans="1:26" s="33" customFormat="1" ht="12.75" customHeight="1">
      <c r="A259" s="13"/>
      <c r="B259" s="100" t="s">
        <v>381</v>
      </c>
      <c r="C259" s="100" t="s">
        <v>232</v>
      </c>
      <c r="D259" s="100" t="s">
        <v>697</v>
      </c>
      <c r="E259" s="104" t="s">
        <v>52</v>
      </c>
      <c r="F259" s="28">
        <v>2975</v>
      </c>
      <c r="G259" s="97">
        <v>2</v>
      </c>
      <c r="H259" s="28">
        <f t="shared" si="28"/>
        <v>2875</v>
      </c>
      <c r="I259" s="42">
        <f aca="true" t="shared" si="34" ref="I259:I286">G259/F259*100</f>
        <v>0.06722689075630252</v>
      </c>
      <c r="J259" s="32"/>
      <c r="K259" s="14"/>
      <c r="L259" s="37">
        <f t="shared" si="29"/>
        <v>0</v>
      </c>
      <c r="M259" s="32"/>
      <c r="N259" s="11"/>
      <c r="O259" s="12"/>
      <c r="P259" s="11"/>
      <c r="Q259" s="106" t="str">
        <f t="shared" si="25"/>
        <v> </v>
      </c>
      <c r="R259" s="141" t="str">
        <f t="shared" si="26"/>
        <v> </v>
      </c>
      <c r="S259" s="106" t="str">
        <f t="shared" si="27"/>
        <v> </v>
      </c>
      <c r="T259" s="107" t="s">
        <v>402</v>
      </c>
      <c r="U259" s="102">
        <f t="shared" si="30"/>
      </c>
      <c r="V259" s="34"/>
      <c r="W259" s="34"/>
      <c r="X259" s="34"/>
      <c r="Y259" s="34"/>
      <c r="Z259" s="34"/>
    </row>
    <row r="260" spans="1:26" s="33" customFormat="1" ht="12.75" customHeight="1">
      <c r="A260" s="13"/>
      <c r="B260" s="110" t="s">
        <v>378</v>
      </c>
      <c r="C260" s="110" t="s">
        <v>379</v>
      </c>
      <c r="D260" s="111" t="s">
        <v>698</v>
      </c>
      <c r="E260" s="133" t="s">
        <v>53</v>
      </c>
      <c r="F260" s="28">
        <v>3085</v>
      </c>
      <c r="G260" s="97">
        <v>0</v>
      </c>
      <c r="H260" s="28">
        <f t="shared" si="28"/>
        <v>3085</v>
      </c>
      <c r="I260" s="42">
        <f t="shared" si="34"/>
        <v>0</v>
      </c>
      <c r="J260" s="32"/>
      <c r="K260" s="14"/>
      <c r="L260" s="37">
        <f t="shared" si="29"/>
        <v>0</v>
      </c>
      <c r="M260" s="114"/>
      <c r="N260" s="11"/>
      <c r="O260" s="12"/>
      <c r="P260" s="11"/>
      <c r="Q260" s="106" t="str">
        <f t="shared" si="25"/>
        <v> </v>
      </c>
      <c r="R260" s="141" t="str">
        <f t="shared" si="26"/>
        <v> </v>
      </c>
      <c r="S260" s="106" t="str">
        <f t="shared" si="27"/>
        <v> </v>
      </c>
      <c r="T260" s="107" t="s">
        <v>402</v>
      </c>
      <c r="U260" s="102">
        <f t="shared" si="30"/>
      </c>
      <c r="V260" s="34"/>
      <c r="W260" s="34"/>
      <c r="X260" s="34"/>
      <c r="Y260" s="34"/>
      <c r="Z260" s="34"/>
    </row>
    <row r="261" spans="1:26" s="33" customFormat="1" ht="12.75" customHeight="1">
      <c r="A261" s="13"/>
      <c r="B261" s="104" t="s">
        <v>387</v>
      </c>
      <c r="C261" s="104" t="s">
        <v>388</v>
      </c>
      <c r="D261" s="111" t="s">
        <v>698</v>
      </c>
      <c r="E261" s="104" t="s">
        <v>52</v>
      </c>
      <c r="F261" s="28">
        <v>2541</v>
      </c>
      <c r="G261" s="14">
        <v>10</v>
      </c>
      <c r="H261" s="28">
        <f t="shared" si="28"/>
        <v>2041</v>
      </c>
      <c r="I261" s="42">
        <f t="shared" si="34"/>
        <v>0.39354584809130266</v>
      </c>
      <c r="J261" s="32"/>
      <c r="K261" s="14"/>
      <c r="L261" s="37">
        <f t="shared" si="29"/>
        <v>0</v>
      </c>
      <c r="M261" s="32"/>
      <c r="N261" s="11"/>
      <c r="O261" s="12"/>
      <c r="P261" s="11"/>
      <c r="Q261" s="106" t="str">
        <f t="shared" si="25"/>
        <v> </v>
      </c>
      <c r="R261" s="141" t="str">
        <f t="shared" si="26"/>
        <v> </v>
      </c>
      <c r="S261" s="106" t="str">
        <f t="shared" si="27"/>
        <v> </v>
      </c>
      <c r="T261" s="107" t="s">
        <v>402</v>
      </c>
      <c r="U261" s="102">
        <f t="shared" si="30"/>
      </c>
      <c r="V261" s="34"/>
      <c r="W261" s="34"/>
      <c r="X261" s="34"/>
      <c r="Y261" s="34"/>
      <c r="Z261" s="34"/>
    </row>
    <row r="262" spans="1:26" s="33" customFormat="1" ht="12.75" customHeight="1">
      <c r="A262" s="13"/>
      <c r="B262" s="104" t="s">
        <v>371</v>
      </c>
      <c r="C262" s="100" t="s">
        <v>246</v>
      </c>
      <c r="D262" s="111" t="s">
        <v>698</v>
      </c>
      <c r="E262" s="133" t="s">
        <v>53</v>
      </c>
      <c r="F262" s="28">
        <v>3616</v>
      </c>
      <c r="G262" s="14">
        <v>4</v>
      </c>
      <c r="H262" s="28">
        <f t="shared" si="28"/>
        <v>3416</v>
      </c>
      <c r="I262" s="42">
        <f t="shared" si="34"/>
        <v>0.11061946902654868</v>
      </c>
      <c r="J262" s="29"/>
      <c r="K262" s="14"/>
      <c r="L262" s="37">
        <f t="shared" si="29"/>
        <v>0</v>
      </c>
      <c r="M262" s="32"/>
      <c r="N262" s="45"/>
      <c r="O262" s="12"/>
      <c r="P262" s="39"/>
      <c r="Q262" s="106" t="str">
        <f aca="true" t="shared" si="35" ref="Q262:Q325">IF(H262&gt;3760,1," ")</f>
        <v> </v>
      </c>
      <c r="R262" s="141" t="str">
        <f aca="true" t="shared" si="36" ref="R262:R325">IF(L262&gt;5650,1," ")</f>
        <v> </v>
      </c>
      <c r="S262" s="106" t="str">
        <f aca="true" t="shared" si="37" ref="S262:S325">IF(M262&gt;88,1," ")</f>
        <v> </v>
      </c>
      <c r="T262" s="107" t="s">
        <v>402</v>
      </c>
      <c r="U262" s="102">
        <f t="shared" si="30"/>
      </c>
      <c r="V262" s="34"/>
      <c r="W262" s="34"/>
      <c r="X262" s="34"/>
      <c r="Y262" s="34"/>
      <c r="Z262" s="34"/>
    </row>
    <row r="263" spans="1:26" s="33" customFormat="1" ht="12.75" customHeight="1">
      <c r="A263" s="13"/>
      <c r="B263" s="104" t="s">
        <v>372</v>
      </c>
      <c r="C263" s="116" t="s">
        <v>370</v>
      </c>
      <c r="D263" s="108" t="s">
        <v>699</v>
      </c>
      <c r="E263" s="100" t="s">
        <v>56</v>
      </c>
      <c r="F263" s="28">
        <v>3499</v>
      </c>
      <c r="G263" s="97">
        <v>2</v>
      </c>
      <c r="H263" s="28">
        <f t="shared" si="28"/>
        <v>3399</v>
      </c>
      <c r="I263" s="42">
        <f t="shared" si="34"/>
        <v>0.05715918833952558</v>
      </c>
      <c r="J263" s="112"/>
      <c r="K263" s="14"/>
      <c r="L263" s="37">
        <f t="shared" si="29"/>
        <v>0</v>
      </c>
      <c r="M263" s="29"/>
      <c r="N263" s="11"/>
      <c r="O263" s="12"/>
      <c r="P263" s="11"/>
      <c r="Q263" s="106" t="str">
        <f t="shared" si="35"/>
        <v> </v>
      </c>
      <c r="R263" s="141" t="str">
        <f t="shared" si="36"/>
        <v> </v>
      </c>
      <c r="S263" s="106" t="str">
        <f t="shared" si="37"/>
        <v> </v>
      </c>
      <c r="T263" s="107" t="s">
        <v>402</v>
      </c>
      <c r="U263" s="102">
        <f t="shared" si="30"/>
      </c>
      <c r="V263" s="34"/>
      <c r="W263" s="34"/>
      <c r="X263" s="34"/>
      <c r="Y263" s="34"/>
      <c r="Z263" s="34"/>
    </row>
    <row r="264" spans="1:26" s="33" customFormat="1" ht="12.75" customHeight="1">
      <c r="A264" s="13"/>
      <c r="B264" s="100" t="s">
        <v>384</v>
      </c>
      <c r="C264" s="100" t="s">
        <v>385</v>
      </c>
      <c r="D264" s="108" t="s">
        <v>700</v>
      </c>
      <c r="E264" s="104" t="s">
        <v>52</v>
      </c>
      <c r="F264" s="28">
        <v>3062</v>
      </c>
      <c r="G264" s="97">
        <v>7</v>
      </c>
      <c r="H264" s="28">
        <f t="shared" si="28"/>
        <v>2712</v>
      </c>
      <c r="I264" s="42">
        <f t="shared" si="34"/>
        <v>0.22860875244937948</v>
      </c>
      <c r="J264" s="32">
        <v>55</v>
      </c>
      <c r="K264" s="14">
        <v>4</v>
      </c>
      <c r="L264" s="37">
        <f t="shared" si="29"/>
        <v>4500</v>
      </c>
      <c r="M264" s="32"/>
      <c r="N264" s="11"/>
      <c r="O264" s="12"/>
      <c r="P264" s="11"/>
      <c r="Q264" s="106" t="str">
        <f t="shared" si="35"/>
        <v> </v>
      </c>
      <c r="R264" s="141" t="str">
        <f t="shared" si="36"/>
        <v> </v>
      </c>
      <c r="S264" s="106" t="str">
        <f t="shared" si="37"/>
        <v> </v>
      </c>
      <c r="T264" s="107" t="s">
        <v>402</v>
      </c>
      <c r="U264" s="102">
        <f t="shared" si="30"/>
      </c>
      <c r="V264" s="34"/>
      <c r="W264" s="34"/>
      <c r="X264" s="34"/>
      <c r="Y264" s="34"/>
      <c r="Z264" s="34"/>
    </row>
    <row r="265" spans="1:26" s="33" customFormat="1" ht="12.75" customHeight="1">
      <c r="A265" s="13"/>
      <c r="B265" s="104" t="s">
        <v>380</v>
      </c>
      <c r="C265" s="116" t="s">
        <v>46</v>
      </c>
      <c r="D265" s="108" t="s">
        <v>700</v>
      </c>
      <c r="E265" s="104" t="s">
        <v>52</v>
      </c>
      <c r="F265" s="28">
        <v>3450</v>
      </c>
      <c r="G265" s="14">
        <v>10</v>
      </c>
      <c r="H265" s="28">
        <f aca="true" t="shared" si="38" ref="H265:H328">F265-50*G265</f>
        <v>2950</v>
      </c>
      <c r="I265" s="42">
        <f t="shared" si="34"/>
        <v>0.2898550724637681</v>
      </c>
      <c r="J265" s="32"/>
      <c r="K265" s="14"/>
      <c r="L265" s="37">
        <f aca="true" t="shared" si="39" ref="L265:L328">J265*100-K265*250</f>
        <v>0</v>
      </c>
      <c r="M265" s="32"/>
      <c r="N265" s="11"/>
      <c r="O265" s="12"/>
      <c r="P265" s="38"/>
      <c r="Q265" s="106" t="str">
        <f t="shared" si="35"/>
        <v> </v>
      </c>
      <c r="R265" s="141" t="str">
        <f t="shared" si="36"/>
        <v> </v>
      </c>
      <c r="S265" s="106" t="str">
        <f t="shared" si="37"/>
        <v> </v>
      </c>
      <c r="T265" s="107" t="s">
        <v>402</v>
      </c>
      <c r="U265" s="102">
        <f aca="true" t="shared" si="40" ref="U265:U328">IF(SUM(O265:S265)&gt;0,1,"")</f>
      </c>
      <c r="V265" s="34"/>
      <c r="W265" s="34"/>
      <c r="X265" s="34"/>
      <c r="Y265" s="34"/>
      <c r="Z265" s="34"/>
    </row>
    <row r="266" spans="1:26" s="33" customFormat="1" ht="12.75" customHeight="1">
      <c r="A266" s="13"/>
      <c r="B266" s="104" t="s">
        <v>386</v>
      </c>
      <c r="C266" s="100" t="s">
        <v>26</v>
      </c>
      <c r="D266" s="105" t="s">
        <v>701</v>
      </c>
      <c r="E266" s="100" t="s">
        <v>54</v>
      </c>
      <c r="F266" s="28">
        <v>2759</v>
      </c>
      <c r="G266" s="97">
        <v>4</v>
      </c>
      <c r="H266" s="28">
        <f t="shared" si="38"/>
        <v>2559</v>
      </c>
      <c r="I266" s="42">
        <f t="shared" si="34"/>
        <v>0.14498006524102935</v>
      </c>
      <c r="J266" s="32"/>
      <c r="K266" s="14"/>
      <c r="L266" s="37">
        <f t="shared" si="39"/>
        <v>0</v>
      </c>
      <c r="M266" s="32"/>
      <c r="N266" s="11"/>
      <c r="O266" s="12"/>
      <c r="P266" s="11"/>
      <c r="Q266" s="106" t="str">
        <f t="shared" si="35"/>
        <v> </v>
      </c>
      <c r="R266" s="141" t="str">
        <f t="shared" si="36"/>
        <v> </v>
      </c>
      <c r="S266" s="106" t="str">
        <f t="shared" si="37"/>
        <v> </v>
      </c>
      <c r="T266" s="107" t="s">
        <v>402</v>
      </c>
      <c r="U266" s="102">
        <f t="shared" si="40"/>
      </c>
      <c r="V266" s="34"/>
      <c r="W266" s="34"/>
      <c r="X266" s="34"/>
      <c r="Y266" s="34"/>
      <c r="Z266" s="34"/>
    </row>
    <row r="267" spans="1:26" s="33" customFormat="1" ht="12.75" customHeight="1">
      <c r="A267" s="13"/>
      <c r="B267" s="111" t="s">
        <v>375</v>
      </c>
      <c r="C267" s="111" t="s">
        <v>30</v>
      </c>
      <c r="D267" s="105" t="s">
        <v>701</v>
      </c>
      <c r="E267" s="104" t="s">
        <v>52</v>
      </c>
      <c r="F267" s="28">
        <v>3663</v>
      </c>
      <c r="G267" s="97">
        <v>8</v>
      </c>
      <c r="H267" s="28">
        <f t="shared" si="38"/>
        <v>3263</v>
      </c>
      <c r="I267" s="42">
        <f t="shared" si="34"/>
        <v>0.21840021840021842</v>
      </c>
      <c r="J267" s="32"/>
      <c r="K267" s="14"/>
      <c r="L267" s="37">
        <f t="shared" si="39"/>
        <v>0</v>
      </c>
      <c r="M267" s="98"/>
      <c r="N267" s="11"/>
      <c r="O267" s="12"/>
      <c r="P267" s="11"/>
      <c r="Q267" s="106" t="str">
        <f t="shared" si="35"/>
        <v> </v>
      </c>
      <c r="R267" s="141" t="str">
        <f t="shared" si="36"/>
        <v> </v>
      </c>
      <c r="S267" s="106" t="str">
        <f t="shared" si="37"/>
        <v> </v>
      </c>
      <c r="T267" s="107" t="s">
        <v>402</v>
      </c>
      <c r="U267" s="102">
        <f t="shared" si="40"/>
      </c>
      <c r="V267" s="34"/>
      <c r="W267" s="34"/>
      <c r="X267" s="34"/>
      <c r="Y267" s="34"/>
      <c r="Z267" s="34"/>
    </row>
    <row r="268" spans="1:26" s="33" customFormat="1" ht="12.75" customHeight="1">
      <c r="A268" s="13"/>
      <c r="B268" s="104" t="s">
        <v>376</v>
      </c>
      <c r="C268" s="104" t="s">
        <v>377</v>
      </c>
      <c r="D268" s="105" t="s">
        <v>701</v>
      </c>
      <c r="E268" s="104" t="s">
        <v>52</v>
      </c>
      <c r="F268" s="28">
        <v>3437</v>
      </c>
      <c r="G268" s="14">
        <v>4</v>
      </c>
      <c r="H268" s="28">
        <f t="shared" si="38"/>
        <v>3237</v>
      </c>
      <c r="I268" s="42">
        <f t="shared" si="34"/>
        <v>0.11638056444573756</v>
      </c>
      <c r="J268" s="29"/>
      <c r="K268" s="14"/>
      <c r="L268" s="37">
        <f t="shared" si="39"/>
        <v>0</v>
      </c>
      <c r="M268" s="32"/>
      <c r="N268" s="11"/>
      <c r="O268" s="12"/>
      <c r="P268" s="11"/>
      <c r="Q268" s="106" t="str">
        <f t="shared" si="35"/>
        <v> </v>
      </c>
      <c r="R268" s="141" t="str">
        <f t="shared" si="36"/>
        <v> </v>
      </c>
      <c r="S268" s="106" t="str">
        <f t="shared" si="37"/>
        <v> </v>
      </c>
      <c r="T268" s="107" t="s">
        <v>402</v>
      </c>
      <c r="U268" s="102">
        <f t="shared" si="40"/>
      </c>
      <c r="V268" s="34"/>
      <c r="W268" s="34"/>
      <c r="X268" s="34"/>
      <c r="Y268" s="34"/>
      <c r="Z268" s="34"/>
    </row>
    <row r="269" spans="1:26" s="33" customFormat="1" ht="12.75" customHeight="1">
      <c r="A269" s="13"/>
      <c r="B269" s="87" t="s">
        <v>414</v>
      </c>
      <c r="C269" s="87" t="s">
        <v>413</v>
      </c>
      <c r="D269" s="104" t="s">
        <v>702</v>
      </c>
      <c r="E269" s="100" t="s">
        <v>52</v>
      </c>
      <c r="F269" s="28">
        <v>3586</v>
      </c>
      <c r="G269" s="97">
        <v>3</v>
      </c>
      <c r="H269" s="28">
        <f t="shared" si="38"/>
        <v>3436</v>
      </c>
      <c r="I269" s="42">
        <f t="shared" si="34"/>
        <v>0.08365867261572783</v>
      </c>
      <c r="J269" s="32"/>
      <c r="K269" s="14"/>
      <c r="L269" s="37">
        <f t="shared" si="39"/>
        <v>0</v>
      </c>
      <c r="M269" s="98"/>
      <c r="N269" s="11"/>
      <c r="O269" s="12"/>
      <c r="P269" s="11"/>
      <c r="Q269" s="106" t="str">
        <f t="shared" si="35"/>
        <v> </v>
      </c>
      <c r="R269" s="141" t="str">
        <f t="shared" si="36"/>
        <v> </v>
      </c>
      <c r="S269" s="106" t="str">
        <f t="shared" si="37"/>
        <v> </v>
      </c>
      <c r="T269" s="107" t="s">
        <v>525</v>
      </c>
      <c r="U269" s="102">
        <f t="shared" si="40"/>
      </c>
      <c r="V269" s="34"/>
      <c r="W269" s="34"/>
      <c r="X269" s="34"/>
      <c r="Y269" s="34"/>
      <c r="Z269" s="34"/>
    </row>
    <row r="270" spans="1:26" s="33" customFormat="1" ht="12.75" customHeight="1">
      <c r="A270" s="13"/>
      <c r="B270" s="108" t="s">
        <v>422</v>
      </c>
      <c r="C270" s="108" t="s">
        <v>421</v>
      </c>
      <c r="D270" s="104" t="s">
        <v>702</v>
      </c>
      <c r="E270" s="100" t="s">
        <v>53</v>
      </c>
      <c r="F270" s="28">
        <v>3262</v>
      </c>
      <c r="G270" s="97">
        <v>4</v>
      </c>
      <c r="H270" s="28">
        <f t="shared" si="38"/>
        <v>3062</v>
      </c>
      <c r="I270" s="42">
        <f t="shared" si="34"/>
        <v>0.1226241569589209</v>
      </c>
      <c r="J270" s="32"/>
      <c r="K270" s="14"/>
      <c r="L270" s="37">
        <f t="shared" si="39"/>
        <v>0</v>
      </c>
      <c r="M270" s="32"/>
      <c r="N270" s="11"/>
      <c r="O270" s="12"/>
      <c r="P270" s="11"/>
      <c r="Q270" s="106" t="str">
        <f t="shared" si="35"/>
        <v> </v>
      </c>
      <c r="R270" s="141" t="str">
        <f t="shared" si="36"/>
        <v> </v>
      </c>
      <c r="S270" s="106" t="str">
        <f t="shared" si="37"/>
        <v> </v>
      </c>
      <c r="T270" s="107" t="s">
        <v>525</v>
      </c>
      <c r="U270" s="102">
        <f t="shared" si="40"/>
      </c>
      <c r="V270" s="34"/>
      <c r="W270" s="34"/>
      <c r="X270" s="34"/>
      <c r="Y270" s="34"/>
      <c r="Z270" s="34"/>
    </row>
    <row r="271" spans="1:26" s="33" customFormat="1" ht="12.75" customHeight="1">
      <c r="A271" s="13"/>
      <c r="B271" s="100" t="s">
        <v>441</v>
      </c>
      <c r="C271" s="100" t="s">
        <v>440</v>
      </c>
      <c r="D271" s="104" t="s">
        <v>702</v>
      </c>
      <c r="E271" s="100" t="s">
        <v>54</v>
      </c>
      <c r="F271" s="28">
        <v>2093</v>
      </c>
      <c r="G271" s="97">
        <v>1</v>
      </c>
      <c r="H271" s="28">
        <f t="shared" si="38"/>
        <v>2043</v>
      </c>
      <c r="I271" s="42">
        <f t="shared" si="34"/>
        <v>0.047778308647873864</v>
      </c>
      <c r="J271" s="32"/>
      <c r="K271" s="14"/>
      <c r="L271" s="37">
        <f t="shared" si="39"/>
        <v>0</v>
      </c>
      <c r="M271" s="32"/>
      <c r="N271" s="11"/>
      <c r="O271" s="12"/>
      <c r="P271" s="39"/>
      <c r="Q271" s="106" t="str">
        <f t="shared" si="35"/>
        <v> </v>
      </c>
      <c r="R271" s="141" t="str">
        <f t="shared" si="36"/>
        <v> </v>
      </c>
      <c r="S271" s="106" t="str">
        <f t="shared" si="37"/>
        <v> </v>
      </c>
      <c r="T271" s="107" t="s">
        <v>525</v>
      </c>
      <c r="U271" s="102">
        <f t="shared" si="40"/>
      </c>
      <c r="V271" s="34"/>
      <c r="W271" s="34"/>
      <c r="X271" s="34"/>
      <c r="Y271" s="34"/>
      <c r="Z271" s="34"/>
    </row>
    <row r="272" spans="1:26" s="33" customFormat="1" ht="12.75" customHeight="1">
      <c r="A272" s="13"/>
      <c r="B272" s="100" t="s">
        <v>423</v>
      </c>
      <c r="C272" s="116" t="s">
        <v>37</v>
      </c>
      <c r="D272" s="104" t="s">
        <v>703</v>
      </c>
      <c r="E272" s="100" t="s">
        <v>56</v>
      </c>
      <c r="F272" s="28">
        <v>3088</v>
      </c>
      <c r="G272" s="97">
        <v>4</v>
      </c>
      <c r="H272" s="28">
        <f t="shared" si="38"/>
        <v>2888</v>
      </c>
      <c r="I272" s="42">
        <f t="shared" si="34"/>
        <v>0.1295336787564767</v>
      </c>
      <c r="J272" s="32"/>
      <c r="K272" s="14"/>
      <c r="L272" s="37">
        <f t="shared" si="39"/>
        <v>0</v>
      </c>
      <c r="M272" s="32"/>
      <c r="N272" s="11"/>
      <c r="O272" s="12"/>
      <c r="P272" s="11"/>
      <c r="Q272" s="106" t="str">
        <f t="shared" si="35"/>
        <v> </v>
      </c>
      <c r="R272" s="141" t="str">
        <f t="shared" si="36"/>
        <v> </v>
      </c>
      <c r="S272" s="106" t="str">
        <f t="shared" si="37"/>
        <v> </v>
      </c>
      <c r="T272" s="107" t="s">
        <v>525</v>
      </c>
      <c r="U272" s="102">
        <f t="shared" si="40"/>
      </c>
      <c r="V272" s="34"/>
      <c r="W272" s="34"/>
      <c r="X272" s="34"/>
      <c r="Y272" s="34"/>
      <c r="Z272" s="34"/>
    </row>
    <row r="273" spans="1:26" s="33" customFormat="1" ht="12.75" customHeight="1">
      <c r="A273" s="13"/>
      <c r="B273" s="105" t="s">
        <v>430</v>
      </c>
      <c r="C273" s="100" t="s">
        <v>428</v>
      </c>
      <c r="D273" s="104" t="s">
        <v>703</v>
      </c>
      <c r="E273" s="100" t="s">
        <v>54</v>
      </c>
      <c r="F273" s="28">
        <v>2594</v>
      </c>
      <c r="G273" s="118">
        <v>0</v>
      </c>
      <c r="H273" s="28">
        <f t="shared" si="38"/>
        <v>2594</v>
      </c>
      <c r="I273" s="42">
        <f t="shared" si="34"/>
        <v>0</v>
      </c>
      <c r="J273" s="32"/>
      <c r="K273" s="14"/>
      <c r="L273" s="37">
        <f t="shared" si="39"/>
        <v>0</v>
      </c>
      <c r="M273" s="32"/>
      <c r="N273" s="11"/>
      <c r="O273" s="12"/>
      <c r="P273" s="11"/>
      <c r="Q273" s="106" t="str">
        <f t="shared" si="35"/>
        <v> </v>
      </c>
      <c r="R273" s="141" t="str">
        <f t="shared" si="36"/>
        <v> </v>
      </c>
      <c r="S273" s="106" t="str">
        <f t="shared" si="37"/>
        <v> </v>
      </c>
      <c r="T273" s="107" t="s">
        <v>525</v>
      </c>
      <c r="U273" s="102">
        <f t="shared" si="40"/>
      </c>
      <c r="V273" s="34"/>
      <c r="W273" s="34"/>
      <c r="X273" s="34"/>
      <c r="Y273" s="34"/>
      <c r="Z273" s="34"/>
    </row>
    <row r="274" spans="1:26" s="33" customFormat="1" ht="12.75" customHeight="1">
      <c r="A274" s="13"/>
      <c r="B274" s="105" t="s">
        <v>431</v>
      </c>
      <c r="C274" s="100" t="s">
        <v>289</v>
      </c>
      <c r="D274" s="104" t="s">
        <v>703</v>
      </c>
      <c r="E274" s="100" t="s">
        <v>52</v>
      </c>
      <c r="F274" s="28">
        <v>2750</v>
      </c>
      <c r="G274" s="97">
        <v>4</v>
      </c>
      <c r="H274" s="28">
        <f t="shared" si="38"/>
        <v>2550</v>
      </c>
      <c r="I274" s="42">
        <f t="shared" si="34"/>
        <v>0.14545454545454545</v>
      </c>
      <c r="J274" s="32"/>
      <c r="K274" s="14"/>
      <c r="L274" s="37">
        <f t="shared" si="39"/>
        <v>0</v>
      </c>
      <c r="M274" s="32"/>
      <c r="N274" s="11"/>
      <c r="O274" s="12"/>
      <c r="P274" s="11"/>
      <c r="Q274" s="106" t="str">
        <f t="shared" si="35"/>
        <v> </v>
      </c>
      <c r="R274" s="141" t="str">
        <f t="shared" si="36"/>
        <v> </v>
      </c>
      <c r="S274" s="106" t="str">
        <f t="shared" si="37"/>
        <v> </v>
      </c>
      <c r="T274" s="107" t="s">
        <v>525</v>
      </c>
      <c r="U274" s="102">
        <f t="shared" si="40"/>
      </c>
      <c r="V274" s="34"/>
      <c r="W274" s="34"/>
      <c r="X274" s="34"/>
      <c r="Y274" s="34"/>
      <c r="Z274" s="34"/>
    </row>
    <row r="275" spans="1:26" s="33" customFormat="1" ht="12.75" customHeight="1">
      <c r="A275" s="13"/>
      <c r="B275" s="108" t="s">
        <v>426</v>
      </c>
      <c r="C275" s="104" t="s">
        <v>425</v>
      </c>
      <c r="D275" s="108" t="s">
        <v>705</v>
      </c>
      <c r="E275" s="100" t="s">
        <v>52</v>
      </c>
      <c r="F275" s="28">
        <v>2980</v>
      </c>
      <c r="G275" s="118">
        <v>4</v>
      </c>
      <c r="H275" s="28">
        <f t="shared" si="38"/>
        <v>2780</v>
      </c>
      <c r="I275" s="42">
        <f t="shared" si="34"/>
        <v>0.1342281879194631</v>
      </c>
      <c r="J275" s="32"/>
      <c r="K275" s="14"/>
      <c r="L275" s="37">
        <f t="shared" si="39"/>
        <v>0</v>
      </c>
      <c r="M275" s="32"/>
      <c r="N275" s="11"/>
      <c r="O275" s="12"/>
      <c r="P275" s="38"/>
      <c r="Q275" s="106" t="str">
        <f t="shared" si="35"/>
        <v> </v>
      </c>
      <c r="R275" s="141" t="str">
        <f t="shared" si="36"/>
        <v> </v>
      </c>
      <c r="S275" s="106" t="str">
        <f t="shared" si="37"/>
        <v> </v>
      </c>
      <c r="T275" s="107" t="s">
        <v>525</v>
      </c>
      <c r="U275" s="102">
        <f t="shared" si="40"/>
      </c>
      <c r="V275" s="34"/>
      <c r="W275" s="34"/>
      <c r="X275" s="34"/>
      <c r="Y275" s="34"/>
      <c r="Z275" s="34"/>
    </row>
    <row r="276" spans="1:26" s="33" customFormat="1" ht="12.75" customHeight="1">
      <c r="A276" s="13"/>
      <c r="B276" s="38" t="s">
        <v>420</v>
      </c>
      <c r="C276" s="38" t="s">
        <v>62</v>
      </c>
      <c r="D276" s="100" t="s">
        <v>706</v>
      </c>
      <c r="E276" s="100" t="s">
        <v>56</v>
      </c>
      <c r="F276" s="28">
        <v>3334</v>
      </c>
      <c r="G276" s="97">
        <v>4</v>
      </c>
      <c r="H276" s="28">
        <f t="shared" si="38"/>
        <v>3134</v>
      </c>
      <c r="I276" s="42">
        <f t="shared" si="34"/>
        <v>0.11997600479904018</v>
      </c>
      <c r="J276" s="32"/>
      <c r="K276" s="14"/>
      <c r="L276" s="37">
        <f t="shared" si="39"/>
        <v>0</v>
      </c>
      <c r="M276" s="32"/>
      <c r="N276" s="11"/>
      <c r="O276" s="12"/>
      <c r="P276" s="11"/>
      <c r="Q276" s="106" t="str">
        <f t="shared" si="35"/>
        <v> </v>
      </c>
      <c r="R276" s="141" t="str">
        <f t="shared" si="36"/>
        <v> </v>
      </c>
      <c r="S276" s="106" t="str">
        <f t="shared" si="37"/>
        <v> </v>
      </c>
      <c r="T276" s="107" t="s">
        <v>525</v>
      </c>
      <c r="U276" s="102">
        <f t="shared" si="40"/>
      </c>
      <c r="V276" s="34"/>
      <c r="W276" s="34"/>
      <c r="X276" s="34"/>
      <c r="Y276" s="34"/>
      <c r="Z276" s="34"/>
    </row>
    <row r="277" spans="1:26" s="33" customFormat="1" ht="12.75" customHeight="1">
      <c r="A277" s="13"/>
      <c r="B277" s="100" t="s">
        <v>434</v>
      </c>
      <c r="C277" s="100" t="s">
        <v>433</v>
      </c>
      <c r="D277" s="100" t="s">
        <v>706</v>
      </c>
      <c r="E277" s="100" t="s">
        <v>56</v>
      </c>
      <c r="F277" s="28">
        <v>2817</v>
      </c>
      <c r="G277" s="97">
        <v>7</v>
      </c>
      <c r="H277" s="28">
        <f t="shared" si="38"/>
        <v>2467</v>
      </c>
      <c r="I277" s="42">
        <f t="shared" si="34"/>
        <v>0.24849130280440185</v>
      </c>
      <c r="J277" s="32"/>
      <c r="K277" s="14"/>
      <c r="L277" s="37">
        <f t="shared" si="39"/>
        <v>0</v>
      </c>
      <c r="M277" s="32"/>
      <c r="N277" s="106"/>
      <c r="O277" s="12"/>
      <c r="P277" s="11"/>
      <c r="Q277" s="106" t="str">
        <f t="shared" si="35"/>
        <v> </v>
      </c>
      <c r="R277" s="141" t="str">
        <f t="shared" si="36"/>
        <v> </v>
      </c>
      <c r="S277" s="106" t="str">
        <f t="shared" si="37"/>
        <v> </v>
      </c>
      <c r="T277" s="107" t="s">
        <v>525</v>
      </c>
      <c r="U277" s="102">
        <f t="shared" si="40"/>
      </c>
      <c r="V277" s="34"/>
      <c r="W277" s="34"/>
      <c r="X277" s="34"/>
      <c r="Y277" s="34"/>
      <c r="Z277" s="34"/>
    </row>
    <row r="278" spans="1:26" s="33" customFormat="1" ht="12.75" customHeight="1">
      <c r="A278" s="13"/>
      <c r="B278" s="104" t="s">
        <v>419</v>
      </c>
      <c r="C278" s="116" t="s">
        <v>329</v>
      </c>
      <c r="D278" s="109" t="s">
        <v>707</v>
      </c>
      <c r="E278" s="100" t="s">
        <v>54</v>
      </c>
      <c r="F278" s="28">
        <v>3393</v>
      </c>
      <c r="G278" s="97">
        <v>3</v>
      </c>
      <c r="H278" s="28">
        <f t="shared" si="38"/>
        <v>3243</v>
      </c>
      <c r="I278" s="42">
        <f t="shared" si="34"/>
        <v>0.08841732979664013</v>
      </c>
      <c r="J278" s="29"/>
      <c r="K278" s="14"/>
      <c r="L278" s="37">
        <f t="shared" si="39"/>
        <v>0</v>
      </c>
      <c r="M278" s="32"/>
      <c r="N278" s="11"/>
      <c r="O278" s="12"/>
      <c r="P278" s="39"/>
      <c r="Q278" s="106" t="str">
        <f t="shared" si="35"/>
        <v> </v>
      </c>
      <c r="R278" s="141" t="str">
        <f t="shared" si="36"/>
        <v> </v>
      </c>
      <c r="S278" s="106" t="str">
        <f t="shared" si="37"/>
        <v> </v>
      </c>
      <c r="T278" s="107" t="s">
        <v>525</v>
      </c>
      <c r="U278" s="102">
        <f t="shared" si="40"/>
      </c>
      <c r="V278" s="34"/>
      <c r="W278" s="34"/>
      <c r="X278" s="34"/>
      <c r="Y278" s="34"/>
      <c r="Z278" s="34"/>
    </row>
    <row r="279" spans="1:26" s="33" customFormat="1" ht="12.75" customHeight="1">
      <c r="A279" s="13"/>
      <c r="B279" s="115" t="s">
        <v>424</v>
      </c>
      <c r="C279" s="100" t="s">
        <v>287</v>
      </c>
      <c r="D279" s="109" t="s">
        <v>707</v>
      </c>
      <c r="E279" s="104" t="s">
        <v>54</v>
      </c>
      <c r="F279" s="28">
        <v>3124</v>
      </c>
      <c r="G279" s="97">
        <v>6</v>
      </c>
      <c r="H279" s="28">
        <f t="shared" si="38"/>
        <v>2824</v>
      </c>
      <c r="I279" s="42">
        <f t="shared" si="34"/>
        <v>0.19206145966709345</v>
      </c>
      <c r="J279" s="32"/>
      <c r="K279" s="14"/>
      <c r="L279" s="37">
        <f t="shared" si="39"/>
        <v>0</v>
      </c>
      <c r="M279" s="32"/>
      <c r="N279" s="11"/>
      <c r="O279" s="12"/>
      <c r="P279" s="11"/>
      <c r="Q279" s="106" t="str">
        <f t="shared" si="35"/>
        <v> </v>
      </c>
      <c r="R279" s="141" t="str">
        <f t="shared" si="36"/>
        <v> </v>
      </c>
      <c r="S279" s="106" t="str">
        <f t="shared" si="37"/>
        <v> </v>
      </c>
      <c r="T279" s="107" t="s">
        <v>525</v>
      </c>
      <c r="U279" s="102">
        <f t="shared" si="40"/>
      </c>
      <c r="V279" s="34"/>
      <c r="W279" s="34"/>
      <c r="X279" s="34"/>
      <c r="Y279" s="34"/>
      <c r="Z279" s="34"/>
    </row>
    <row r="280" spans="1:26" s="33" customFormat="1" ht="12.75" customHeight="1">
      <c r="A280" s="13"/>
      <c r="B280" s="100" t="s">
        <v>438</v>
      </c>
      <c r="C280" s="100" t="s">
        <v>436</v>
      </c>
      <c r="D280" s="109" t="s">
        <v>707</v>
      </c>
      <c r="E280" s="100" t="s">
        <v>56</v>
      </c>
      <c r="F280" s="28">
        <v>2872</v>
      </c>
      <c r="G280" s="97">
        <v>10</v>
      </c>
      <c r="H280" s="28">
        <f t="shared" si="38"/>
        <v>2372</v>
      </c>
      <c r="I280" s="42">
        <f t="shared" si="34"/>
        <v>0.34818941504178275</v>
      </c>
      <c r="J280" s="32"/>
      <c r="K280" s="14"/>
      <c r="L280" s="37">
        <f t="shared" si="39"/>
        <v>0</v>
      </c>
      <c r="M280" s="32"/>
      <c r="N280" s="11"/>
      <c r="O280" s="12"/>
      <c r="P280" s="38"/>
      <c r="Q280" s="106" t="str">
        <f t="shared" si="35"/>
        <v> </v>
      </c>
      <c r="R280" s="141" t="str">
        <f t="shared" si="36"/>
        <v> </v>
      </c>
      <c r="S280" s="106" t="str">
        <f t="shared" si="37"/>
        <v> </v>
      </c>
      <c r="T280" s="107" t="s">
        <v>525</v>
      </c>
      <c r="U280" s="102">
        <f t="shared" si="40"/>
      </c>
      <c r="V280" s="34"/>
      <c r="W280" s="34"/>
      <c r="X280" s="34"/>
      <c r="Y280" s="34"/>
      <c r="Z280" s="34"/>
    </row>
    <row r="281" spans="1:26" s="33" customFormat="1" ht="12.75" customHeight="1">
      <c r="A281" s="13"/>
      <c r="B281" s="38" t="s">
        <v>435</v>
      </c>
      <c r="C281" s="38" t="s">
        <v>413</v>
      </c>
      <c r="D281" s="104" t="s">
        <v>708</v>
      </c>
      <c r="E281" s="100" t="s">
        <v>52</v>
      </c>
      <c r="F281" s="28">
        <v>3185</v>
      </c>
      <c r="G281" s="97">
        <v>15</v>
      </c>
      <c r="H281" s="28">
        <f t="shared" si="38"/>
        <v>2435</v>
      </c>
      <c r="I281" s="42">
        <f t="shared" si="34"/>
        <v>0.47095761381475665</v>
      </c>
      <c r="J281" s="32">
        <v>64</v>
      </c>
      <c r="K281" s="14">
        <v>10</v>
      </c>
      <c r="L281" s="37">
        <f t="shared" si="39"/>
        <v>3900</v>
      </c>
      <c r="M281" s="32"/>
      <c r="N281" s="11"/>
      <c r="O281" s="12"/>
      <c r="P281" s="11"/>
      <c r="Q281" s="106" t="str">
        <f t="shared" si="35"/>
        <v> </v>
      </c>
      <c r="R281" s="141" t="str">
        <f t="shared" si="36"/>
        <v> </v>
      </c>
      <c r="S281" s="106" t="str">
        <f t="shared" si="37"/>
        <v> </v>
      </c>
      <c r="T281" s="107" t="s">
        <v>525</v>
      </c>
      <c r="U281" s="102">
        <f t="shared" si="40"/>
      </c>
      <c r="V281" s="34"/>
      <c r="W281" s="34"/>
      <c r="X281" s="34"/>
      <c r="Y281" s="34"/>
      <c r="Z281" s="34"/>
    </row>
    <row r="282" spans="1:26" s="33" customFormat="1" ht="12.75" customHeight="1">
      <c r="A282" s="13"/>
      <c r="B282" s="87" t="s">
        <v>410</v>
      </c>
      <c r="C282" s="87" t="s">
        <v>43</v>
      </c>
      <c r="D282" s="104" t="s">
        <v>708</v>
      </c>
      <c r="E282" s="100" t="s">
        <v>52</v>
      </c>
      <c r="F282" s="28">
        <v>4062</v>
      </c>
      <c r="G282" s="14">
        <v>10</v>
      </c>
      <c r="H282" s="28">
        <f t="shared" si="38"/>
        <v>3562</v>
      </c>
      <c r="I282" s="42">
        <f t="shared" si="34"/>
        <v>0.2461841457410143</v>
      </c>
      <c r="J282" s="32"/>
      <c r="K282" s="14"/>
      <c r="L282" s="37">
        <f t="shared" si="39"/>
        <v>0</v>
      </c>
      <c r="M282" s="32"/>
      <c r="N282" s="11"/>
      <c r="O282" s="12"/>
      <c r="P282" s="11"/>
      <c r="Q282" s="106" t="str">
        <f t="shared" si="35"/>
        <v> </v>
      </c>
      <c r="R282" s="141" t="str">
        <f t="shared" si="36"/>
        <v> </v>
      </c>
      <c r="S282" s="106" t="str">
        <f t="shared" si="37"/>
        <v> </v>
      </c>
      <c r="T282" s="107" t="s">
        <v>525</v>
      </c>
      <c r="U282" s="102">
        <f t="shared" si="40"/>
      </c>
      <c r="V282" s="34"/>
      <c r="W282" s="34"/>
      <c r="X282" s="34"/>
      <c r="Y282" s="34"/>
      <c r="Z282" s="34"/>
    </row>
    <row r="283" spans="1:26" s="33" customFormat="1" ht="12.75" customHeight="1">
      <c r="A283" s="13"/>
      <c r="B283" s="115" t="s">
        <v>427</v>
      </c>
      <c r="C283" s="100" t="s">
        <v>39</v>
      </c>
      <c r="D283" s="117" t="s">
        <v>709</v>
      </c>
      <c r="E283" s="100" t="s">
        <v>53</v>
      </c>
      <c r="F283" s="28">
        <v>2713</v>
      </c>
      <c r="G283" s="97">
        <v>2</v>
      </c>
      <c r="H283" s="28">
        <f t="shared" si="38"/>
        <v>2613</v>
      </c>
      <c r="I283" s="42">
        <f t="shared" si="34"/>
        <v>0.07371913011426465</v>
      </c>
      <c r="J283" s="32"/>
      <c r="K283" s="14"/>
      <c r="L283" s="37">
        <f t="shared" si="39"/>
        <v>0</v>
      </c>
      <c r="M283" s="32"/>
      <c r="N283" s="11"/>
      <c r="O283" s="12"/>
      <c r="P283" s="39"/>
      <c r="Q283" s="106" t="str">
        <f t="shared" si="35"/>
        <v> </v>
      </c>
      <c r="R283" s="141" t="str">
        <f t="shared" si="36"/>
        <v> </v>
      </c>
      <c r="S283" s="106" t="str">
        <f t="shared" si="37"/>
        <v> </v>
      </c>
      <c r="T283" s="107" t="s">
        <v>525</v>
      </c>
      <c r="U283" s="102">
        <f t="shared" si="40"/>
      </c>
      <c r="V283" s="34"/>
      <c r="W283" s="34"/>
      <c r="X283" s="34"/>
      <c r="Y283" s="34"/>
      <c r="Z283" s="34"/>
    </row>
    <row r="284" spans="1:26" s="33" customFormat="1" ht="12.75" customHeight="1">
      <c r="A284" s="13"/>
      <c r="B284" s="100" t="s">
        <v>429</v>
      </c>
      <c r="C284" s="100" t="s">
        <v>428</v>
      </c>
      <c r="D284" s="117" t="s">
        <v>709</v>
      </c>
      <c r="E284" s="100" t="s">
        <v>53</v>
      </c>
      <c r="F284" s="28">
        <v>2909</v>
      </c>
      <c r="G284" s="97">
        <v>6</v>
      </c>
      <c r="H284" s="28">
        <f t="shared" si="38"/>
        <v>2609</v>
      </c>
      <c r="I284" s="42">
        <f t="shared" si="34"/>
        <v>0.2062564455139223</v>
      </c>
      <c r="J284" s="32"/>
      <c r="K284" s="14"/>
      <c r="L284" s="37">
        <f t="shared" si="39"/>
        <v>0</v>
      </c>
      <c r="M284" s="32"/>
      <c r="N284" s="11"/>
      <c r="O284" s="12"/>
      <c r="P284" s="11"/>
      <c r="Q284" s="106" t="str">
        <f t="shared" si="35"/>
        <v> </v>
      </c>
      <c r="R284" s="141" t="str">
        <f t="shared" si="36"/>
        <v> </v>
      </c>
      <c r="S284" s="106" t="str">
        <f t="shared" si="37"/>
        <v> </v>
      </c>
      <c r="T284" s="107" t="s">
        <v>525</v>
      </c>
      <c r="U284" s="102">
        <f t="shared" si="40"/>
      </c>
      <c r="V284" s="34"/>
      <c r="W284" s="34"/>
      <c r="X284" s="34"/>
      <c r="Y284" s="34"/>
      <c r="Z284" s="34"/>
    </row>
    <row r="285" spans="1:26" s="33" customFormat="1" ht="12.75" customHeight="1">
      <c r="A285" s="13"/>
      <c r="B285" s="110" t="s">
        <v>418</v>
      </c>
      <c r="C285" s="100" t="s">
        <v>417</v>
      </c>
      <c r="D285" s="105" t="s">
        <v>704</v>
      </c>
      <c r="E285" s="100" t="s">
        <v>52</v>
      </c>
      <c r="F285" s="28">
        <v>3388</v>
      </c>
      <c r="G285" s="97">
        <v>1</v>
      </c>
      <c r="H285" s="28">
        <f t="shared" si="38"/>
        <v>3338</v>
      </c>
      <c r="I285" s="42">
        <f t="shared" si="34"/>
        <v>0.029515938606847696</v>
      </c>
      <c r="J285" s="32"/>
      <c r="K285" s="14"/>
      <c r="L285" s="37">
        <f t="shared" si="39"/>
        <v>0</v>
      </c>
      <c r="M285" s="114"/>
      <c r="N285" s="11"/>
      <c r="O285" s="12"/>
      <c r="P285" s="11"/>
      <c r="Q285" s="106" t="str">
        <f t="shared" si="35"/>
        <v> </v>
      </c>
      <c r="R285" s="141" t="str">
        <f t="shared" si="36"/>
        <v> </v>
      </c>
      <c r="S285" s="106" t="str">
        <f t="shared" si="37"/>
        <v> </v>
      </c>
      <c r="T285" s="107" t="s">
        <v>525</v>
      </c>
      <c r="U285" s="102">
        <f t="shared" si="40"/>
      </c>
      <c r="V285" s="34"/>
      <c r="W285" s="34"/>
      <c r="X285" s="34"/>
      <c r="Y285" s="34"/>
      <c r="Z285" s="34"/>
    </row>
    <row r="286" spans="1:26" s="33" customFormat="1" ht="12.75" customHeight="1">
      <c r="A286" s="13"/>
      <c r="B286" s="111" t="s">
        <v>342</v>
      </c>
      <c r="C286" s="111" t="s">
        <v>432</v>
      </c>
      <c r="D286" s="105" t="s">
        <v>704</v>
      </c>
      <c r="E286" s="100" t="s">
        <v>52</v>
      </c>
      <c r="F286" s="28">
        <v>3006</v>
      </c>
      <c r="G286" s="97">
        <v>10</v>
      </c>
      <c r="H286" s="28">
        <f t="shared" si="38"/>
        <v>2506</v>
      </c>
      <c r="I286" s="42">
        <f t="shared" si="34"/>
        <v>0.332667997338656</v>
      </c>
      <c r="J286" s="32"/>
      <c r="K286" s="14"/>
      <c r="L286" s="37">
        <f t="shared" si="39"/>
        <v>0</v>
      </c>
      <c r="M286" s="32"/>
      <c r="N286" s="11"/>
      <c r="O286" s="12"/>
      <c r="P286" s="11"/>
      <c r="Q286" s="106" t="str">
        <f t="shared" si="35"/>
        <v> </v>
      </c>
      <c r="R286" s="141" t="str">
        <f t="shared" si="36"/>
        <v> </v>
      </c>
      <c r="S286" s="106" t="str">
        <f t="shared" si="37"/>
        <v> </v>
      </c>
      <c r="T286" s="107" t="s">
        <v>525</v>
      </c>
      <c r="U286" s="102">
        <f t="shared" si="40"/>
      </c>
      <c r="V286" s="34"/>
      <c r="W286" s="34"/>
      <c r="X286" s="34"/>
      <c r="Y286" s="34"/>
      <c r="Z286" s="34"/>
    </row>
    <row r="287" spans="1:26" s="33" customFormat="1" ht="12.75" customHeight="1">
      <c r="A287" s="13"/>
      <c r="B287" s="108" t="s">
        <v>446</v>
      </c>
      <c r="C287" s="116" t="s">
        <v>447</v>
      </c>
      <c r="D287" s="105" t="s">
        <v>704</v>
      </c>
      <c r="E287" s="133" t="s">
        <v>53</v>
      </c>
      <c r="F287" s="28"/>
      <c r="G287" s="97"/>
      <c r="H287" s="28">
        <f t="shared" si="38"/>
        <v>0</v>
      </c>
      <c r="I287" s="42"/>
      <c r="J287" s="29">
        <v>71</v>
      </c>
      <c r="K287" s="14">
        <v>13</v>
      </c>
      <c r="L287" s="37">
        <f t="shared" si="39"/>
        <v>3850</v>
      </c>
      <c r="M287" s="32"/>
      <c r="N287" s="11"/>
      <c r="O287" s="12"/>
      <c r="P287" s="11"/>
      <c r="Q287" s="106" t="str">
        <f t="shared" si="35"/>
        <v> </v>
      </c>
      <c r="R287" s="141" t="str">
        <f t="shared" si="36"/>
        <v> </v>
      </c>
      <c r="S287" s="106" t="str">
        <f t="shared" si="37"/>
        <v> </v>
      </c>
      <c r="T287" s="107" t="s">
        <v>525</v>
      </c>
      <c r="U287" s="102">
        <f t="shared" si="40"/>
      </c>
      <c r="V287" s="34"/>
      <c r="W287" s="34"/>
      <c r="X287" s="34"/>
      <c r="Y287" s="34"/>
      <c r="Z287" s="34"/>
    </row>
    <row r="288" spans="1:26" s="33" customFormat="1" ht="12.75" customHeight="1">
      <c r="A288" s="13"/>
      <c r="B288" s="104" t="s">
        <v>439</v>
      </c>
      <c r="C288" s="116" t="s">
        <v>323</v>
      </c>
      <c r="D288" s="105" t="s">
        <v>704</v>
      </c>
      <c r="E288" s="100" t="s">
        <v>52</v>
      </c>
      <c r="F288" s="28">
        <v>2315</v>
      </c>
      <c r="G288" s="14">
        <v>2</v>
      </c>
      <c r="H288" s="28">
        <f t="shared" si="38"/>
        <v>2215</v>
      </c>
      <c r="I288" s="42">
        <f aca="true" t="shared" si="41" ref="I288:I328">G288/F288*100</f>
        <v>0.08639308855291576</v>
      </c>
      <c r="J288" s="32"/>
      <c r="K288" s="14"/>
      <c r="L288" s="37">
        <f t="shared" si="39"/>
        <v>0</v>
      </c>
      <c r="M288" s="32"/>
      <c r="N288" s="11"/>
      <c r="O288" s="12"/>
      <c r="P288" s="11"/>
      <c r="Q288" s="106" t="str">
        <f t="shared" si="35"/>
        <v> </v>
      </c>
      <c r="R288" s="141" t="str">
        <f t="shared" si="36"/>
        <v> </v>
      </c>
      <c r="S288" s="106" t="str">
        <f t="shared" si="37"/>
        <v> </v>
      </c>
      <c r="T288" s="107" t="s">
        <v>525</v>
      </c>
      <c r="U288" s="102">
        <f t="shared" si="40"/>
      </c>
      <c r="V288" s="36"/>
      <c r="W288" s="34"/>
      <c r="X288" s="34"/>
      <c r="Y288" s="34"/>
      <c r="Z288" s="34"/>
    </row>
    <row r="289" spans="1:26" s="33" customFormat="1" ht="12.75" customHeight="1">
      <c r="A289" s="13"/>
      <c r="B289" s="104" t="s">
        <v>412</v>
      </c>
      <c r="C289" s="116" t="s">
        <v>411</v>
      </c>
      <c r="D289" s="108" t="s">
        <v>710</v>
      </c>
      <c r="E289" s="133" t="s">
        <v>54</v>
      </c>
      <c r="F289" s="28">
        <v>3864</v>
      </c>
      <c r="G289" s="14">
        <v>8</v>
      </c>
      <c r="H289" s="28">
        <f t="shared" si="38"/>
        <v>3464</v>
      </c>
      <c r="I289" s="42">
        <f t="shared" si="41"/>
        <v>0.2070393374741201</v>
      </c>
      <c r="J289" s="29"/>
      <c r="K289" s="14"/>
      <c r="L289" s="37">
        <f t="shared" si="39"/>
        <v>0</v>
      </c>
      <c r="M289" s="32"/>
      <c r="N289" s="11"/>
      <c r="O289" s="12"/>
      <c r="P289" s="11"/>
      <c r="Q289" s="106" t="str">
        <f t="shared" si="35"/>
        <v> </v>
      </c>
      <c r="R289" s="141" t="str">
        <f t="shared" si="36"/>
        <v> </v>
      </c>
      <c r="S289" s="106" t="str">
        <f t="shared" si="37"/>
        <v> </v>
      </c>
      <c r="T289" s="107" t="s">
        <v>525</v>
      </c>
      <c r="U289" s="102">
        <f t="shared" si="40"/>
      </c>
      <c r="V289" s="34"/>
      <c r="W289" s="34"/>
      <c r="X289" s="34"/>
      <c r="Y289" s="34"/>
      <c r="Z289" s="34"/>
    </row>
    <row r="290" spans="1:26" s="33" customFormat="1" ht="12.75" customHeight="1">
      <c r="A290" s="13"/>
      <c r="B290" s="105" t="s">
        <v>416</v>
      </c>
      <c r="C290" s="105" t="s">
        <v>415</v>
      </c>
      <c r="D290" s="108" t="s">
        <v>710</v>
      </c>
      <c r="E290" s="100" t="s">
        <v>53</v>
      </c>
      <c r="F290" s="28">
        <v>3411</v>
      </c>
      <c r="G290" s="118">
        <v>1</v>
      </c>
      <c r="H290" s="28">
        <f t="shared" si="38"/>
        <v>3361</v>
      </c>
      <c r="I290" s="42">
        <f t="shared" si="41"/>
        <v>0.02931691586045148</v>
      </c>
      <c r="J290" s="32"/>
      <c r="K290" s="14"/>
      <c r="L290" s="37">
        <f t="shared" si="39"/>
        <v>0</v>
      </c>
      <c r="M290" s="32"/>
      <c r="N290" s="11"/>
      <c r="O290" s="12"/>
      <c r="P290" s="11"/>
      <c r="Q290" s="106" t="str">
        <f t="shared" si="35"/>
        <v> </v>
      </c>
      <c r="R290" s="141" t="str">
        <f t="shared" si="36"/>
        <v> </v>
      </c>
      <c r="S290" s="106" t="str">
        <f t="shared" si="37"/>
        <v> </v>
      </c>
      <c r="T290" s="107" t="s">
        <v>525</v>
      </c>
      <c r="U290" s="102">
        <f t="shared" si="40"/>
      </c>
      <c r="V290" s="34"/>
      <c r="W290" s="34"/>
      <c r="X290" s="34"/>
      <c r="Y290" s="34"/>
      <c r="Z290" s="34"/>
    </row>
    <row r="291" spans="1:26" s="33" customFormat="1" ht="12.75" customHeight="1">
      <c r="A291" s="13"/>
      <c r="B291" s="109" t="s">
        <v>437</v>
      </c>
      <c r="C291" s="109" t="s">
        <v>436</v>
      </c>
      <c r="D291" s="108" t="s">
        <v>710</v>
      </c>
      <c r="E291" s="104" t="s">
        <v>53</v>
      </c>
      <c r="F291" s="28">
        <v>2754</v>
      </c>
      <c r="G291" s="118">
        <v>7</v>
      </c>
      <c r="H291" s="28">
        <f t="shared" si="38"/>
        <v>2404</v>
      </c>
      <c r="I291" s="42">
        <f t="shared" si="41"/>
        <v>0.2541757443718228</v>
      </c>
      <c r="J291" s="32"/>
      <c r="K291" s="14"/>
      <c r="L291" s="37">
        <f t="shared" si="39"/>
        <v>0</v>
      </c>
      <c r="M291" s="32"/>
      <c r="N291" s="11"/>
      <c r="O291" s="12"/>
      <c r="P291" s="11"/>
      <c r="Q291" s="106" t="str">
        <f t="shared" si="35"/>
        <v> </v>
      </c>
      <c r="R291" s="141" t="str">
        <f t="shared" si="36"/>
        <v> </v>
      </c>
      <c r="S291" s="106" t="str">
        <f t="shared" si="37"/>
        <v> </v>
      </c>
      <c r="T291" s="107" t="s">
        <v>525</v>
      </c>
      <c r="U291" s="102">
        <f t="shared" si="40"/>
      </c>
      <c r="V291" s="34"/>
      <c r="W291" s="34"/>
      <c r="X291" s="34"/>
      <c r="Y291" s="34"/>
      <c r="Z291" s="34"/>
    </row>
    <row r="292" spans="1:26" s="40" customFormat="1" ht="12.75" customHeight="1">
      <c r="A292" s="13"/>
      <c r="B292" s="104" t="s">
        <v>99</v>
      </c>
      <c r="C292" s="116" t="s">
        <v>353</v>
      </c>
      <c r="D292" s="108" t="s">
        <v>710</v>
      </c>
      <c r="E292" s="100" t="s">
        <v>52</v>
      </c>
      <c r="F292" s="28">
        <v>3655</v>
      </c>
      <c r="G292" s="97">
        <v>6</v>
      </c>
      <c r="H292" s="28">
        <f t="shared" si="38"/>
        <v>3355</v>
      </c>
      <c r="I292" s="42">
        <f t="shared" si="41"/>
        <v>0.16415868673050615</v>
      </c>
      <c r="J292" s="29"/>
      <c r="K292" s="14"/>
      <c r="L292" s="37">
        <f t="shared" si="39"/>
        <v>0</v>
      </c>
      <c r="M292" s="32"/>
      <c r="N292" s="106"/>
      <c r="O292" s="12"/>
      <c r="P292" s="11"/>
      <c r="Q292" s="106" t="str">
        <f t="shared" si="35"/>
        <v> </v>
      </c>
      <c r="R292" s="141" t="str">
        <f t="shared" si="36"/>
        <v> </v>
      </c>
      <c r="S292" s="106" t="str">
        <f t="shared" si="37"/>
        <v> </v>
      </c>
      <c r="T292" s="107" t="s">
        <v>525</v>
      </c>
      <c r="U292" s="102">
        <f t="shared" si="40"/>
      </c>
      <c r="V292" s="34"/>
      <c r="W292" s="34"/>
      <c r="X292" s="34"/>
      <c r="Y292" s="34"/>
      <c r="Z292" s="34"/>
    </row>
    <row r="293" spans="1:26" s="33" customFormat="1" ht="12.75" customHeight="1">
      <c r="A293" s="13"/>
      <c r="B293" s="146" t="s">
        <v>501</v>
      </c>
      <c r="C293" s="104" t="s">
        <v>50</v>
      </c>
      <c r="D293" s="100" t="s">
        <v>468</v>
      </c>
      <c r="E293" s="133" t="s">
        <v>52</v>
      </c>
      <c r="F293" s="28">
        <v>2578</v>
      </c>
      <c r="G293" s="97">
        <v>8</v>
      </c>
      <c r="H293" s="28">
        <f t="shared" si="38"/>
        <v>2178</v>
      </c>
      <c r="I293" s="42">
        <f t="shared" si="41"/>
        <v>0.3103180760279286</v>
      </c>
      <c r="J293" s="29"/>
      <c r="K293" s="14"/>
      <c r="L293" s="37">
        <f t="shared" si="39"/>
        <v>0</v>
      </c>
      <c r="M293" s="32"/>
      <c r="N293" s="11"/>
      <c r="O293" s="12"/>
      <c r="P293" s="11"/>
      <c r="Q293" s="106" t="str">
        <f t="shared" si="35"/>
        <v> </v>
      </c>
      <c r="R293" s="141" t="str">
        <f t="shared" si="36"/>
        <v> </v>
      </c>
      <c r="S293" s="106" t="str">
        <f t="shared" si="37"/>
        <v> </v>
      </c>
      <c r="T293" s="107" t="s">
        <v>280</v>
      </c>
      <c r="U293" s="102">
        <f t="shared" si="40"/>
      </c>
      <c r="V293" s="34"/>
      <c r="W293" s="34"/>
      <c r="X293" s="34"/>
      <c r="Y293" s="34"/>
      <c r="Z293" s="34"/>
    </row>
    <row r="294" spans="1:26" s="33" customFormat="1" ht="12.75" customHeight="1">
      <c r="A294" s="13"/>
      <c r="B294" s="105" t="s">
        <v>488</v>
      </c>
      <c r="C294" s="100" t="s">
        <v>261</v>
      </c>
      <c r="D294" s="113" t="s">
        <v>468</v>
      </c>
      <c r="E294" s="133" t="s">
        <v>52</v>
      </c>
      <c r="F294" s="28">
        <v>3058</v>
      </c>
      <c r="G294" s="97">
        <v>7</v>
      </c>
      <c r="H294" s="28">
        <f t="shared" si="38"/>
        <v>2708</v>
      </c>
      <c r="I294" s="42">
        <f t="shared" si="41"/>
        <v>0.22890778286461738</v>
      </c>
      <c r="J294" s="32"/>
      <c r="K294" s="14"/>
      <c r="L294" s="37">
        <f t="shared" si="39"/>
        <v>0</v>
      </c>
      <c r="M294" s="32"/>
      <c r="N294" s="11"/>
      <c r="O294" s="12"/>
      <c r="P294" s="11"/>
      <c r="Q294" s="106" t="str">
        <f t="shared" si="35"/>
        <v> </v>
      </c>
      <c r="R294" s="141" t="str">
        <f t="shared" si="36"/>
        <v> </v>
      </c>
      <c r="S294" s="106" t="str">
        <f t="shared" si="37"/>
        <v> </v>
      </c>
      <c r="T294" s="107" t="s">
        <v>280</v>
      </c>
      <c r="U294" s="102">
        <f t="shared" si="40"/>
      </c>
      <c r="V294" s="34"/>
      <c r="W294" s="34"/>
      <c r="X294" s="34"/>
      <c r="Y294" s="34"/>
      <c r="Z294" s="34"/>
    </row>
    <row r="295" spans="1:26" s="33" customFormat="1" ht="12.75" customHeight="1">
      <c r="A295" s="13"/>
      <c r="B295" s="146" t="s">
        <v>483</v>
      </c>
      <c r="C295" s="100" t="s">
        <v>232</v>
      </c>
      <c r="D295" s="115" t="s">
        <v>466</v>
      </c>
      <c r="E295" s="133" t="s">
        <v>53</v>
      </c>
      <c r="F295" s="28">
        <v>2908</v>
      </c>
      <c r="G295" s="122">
        <v>1</v>
      </c>
      <c r="H295" s="28">
        <f t="shared" si="38"/>
        <v>2858</v>
      </c>
      <c r="I295" s="42">
        <f t="shared" si="41"/>
        <v>0.0343878954607978</v>
      </c>
      <c r="J295" s="32"/>
      <c r="K295" s="14"/>
      <c r="L295" s="37">
        <f t="shared" si="39"/>
        <v>0</v>
      </c>
      <c r="M295" s="32"/>
      <c r="N295" s="11"/>
      <c r="O295" s="12"/>
      <c r="P295" s="11"/>
      <c r="Q295" s="106" t="str">
        <f t="shared" si="35"/>
        <v> </v>
      </c>
      <c r="R295" s="141" t="str">
        <f t="shared" si="36"/>
        <v> </v>
      </c>
      <c r="S295" s="106" t="str">
        <f t="shared" si="37"/>
        <v> </v>
      </c>
      <c r="T295" s="107" t="s">
        <v>280</v>
      </c>
      <c r="U295" s="102">
        <f t="shared" si="40"/>
      </c>
      <c r="V295" s="34"/>
      <c r="W295" s="34"/>
      <c r="X295" s="34"/>
      <c r="Y295" s="34"/>
      <c r="Z295" s="34"/>
    </row>
    <row r="296" spans="1:26" s="33" customFormat="1" ht="12.75" customHeight="1">
      <c r="A296" s="13"/>
      <c r="B296" s="108" t="s">
        <v>492</v>
      </c>
      <c r="C296" s="116" t="s">
        <v>243</v>
      </c>
      <c r="D296" s="105" t="s">
        <v>466</v>
      </c>
      <c r="E296" s="133" t="s">
        <v>53</v>
      </c>
      <c r="F296" s="28">
        <v>2702</v>
      </c>
      <c r="G296" s="97">
        <v>4</v>
      </c>
      <c r="H296" s="28">
        <f t="shared" si="38"/>
        <v>2502</v>
      </c>
      <c r="I296" s="42">
        <f t="shared" si="41"/>
        <v>0.1480384900074019</v>
      </c>
      <c r="J296" s="32"/>
      <c r="K296" s="14"/>
      <c r="L296" s="37">
        <f t="shared" si="39"/>
        <v>0</v>
      </c>
      <c r="M296" s="32"/>
      <c r="N296" s="11"/>
      <c r="O296" s="12"/>
      <c r="P296" s="11"/>
      <c r="Q296" s="106" t="str">
        <f t="shared" si="35"/>
        <v> </v>
      </c>
      <c r="R296" s="141" t="str">
        <f t="shared" si="36"/>
        <v> </v>
      </c>
      <c r="S296" s="106" t="str">
        <f t="shared" si="37"/>
        <v> </v>
      </c>
      <c r="T296" s="107" t="s">
        <v>280</v>
      </c>
      <c r="U296" s="102">
        <f t="shared" si="40"/>
      </c>
      <c r="V296" s="34"/>
      <c r="W296" s="34"/>
      <c r="X296" s="34"/>
      <c r="Y296" s="34"/>
      <c r="Z296" s="34"/>
    </row>
    <row r="297" spans="1:26" s="33" customFormat="1" ht="12.75" customHeight="1">
      <c r="A297" s="13"/>
      <c r="B297" s="100" t="s">
        <v>485</v>
      </c>
      <c r="C297" s="100" t="s">
        <v>507</v>
      </c>
      <c r="D297" s="108" t="s">
        <v>462</v>
      </c>
      <c r="E297" s="133" t="s">
        <v>53</v>
      </c>
      <c r="F297" s="28">
        <v>3063</v>
      </c>
      <c r="G297" s="97">
        <v>5</v>
      </c>
      <c r="H297" s="28">
        <f t="shared" si="38"/>
        <v>2813</v>
      </c>
      <c r="I297" s="42">
        <f t="shared" si="41"/>
        <v>0.1632386549134835</v>
      </c>
      <c r="J297" s="32"/>
      <c r="K297" s="14"/>
      <c r="L297" s="37">
        <f t="shared" si="39"/>
        <v>0</v>
      </c>
      <c r="M297" s="32"/>
      <c r="N297" s="11"/>
      <c r="O297" s="12"/>
      <c r="P297" s="38"/>
      <c r="Q297" s="106" t="str">
        <f t="shared" si="35"/>
        <v> </v>
      </c>
      <c r="R297" s="141" t="str">
        <f t="shared" si="36"/>
        <v> </v>
      </c>
      <c r="S297" s="106" t="str">
        <f t="shared" si="37"/>
        <v> </v>
      </c>
      <c r="T297" s="107" t="s">
        <v>280</v>
      </c>
      <c r="U297" s="102">
        <f t="shared" si="40"/>
      </c>
      <c r="V297" s="34"/>
      <c r="W297" s="34"/>
      <c r="X297" s="34"/>
      <c r="Y297" s="34"/>
      <c r="Z297" s="34"/>
    </row>
    <row r="298" spans="1:26" s="33" customFormat="1" ht="12.75" customHeight="1">
      <c r="A298" s="13"/>
      <c r="B298" s="100" t="s">
        <v>475</v>
      </c>
      <c r="C298" s="100" t="s">
        <v>63</v>
      </c>
      <c r="D298" s="104" t="s">
        <v>462</v>
      </c>
      <c r="E298" s="133" t="s">
        <v>52</v>
      </c>
      <c r="F298" s="28">
        <v>3718</v>
      </c>
      <c r="G298" s="97">
        <v>5</v>
      </c>
      <c r="H298" s="28">
        <f t="shared" si="38"/>
        <v>3468</v>
      </c>
      <c r="I298" s="42">
        <f t="shared" si="41"/>
        <v>0.13448090371167293</v>
      </c>
      <c r="J298" s="32"/>
      <c r="K298" s="14"/>
      <c r="L298" s="37">
        <f t="shared" si="39"/>
        <v>0</v>
      </c>
      <c r="M298" s="32"/>
      <c r="N298" s="106"/>
      <c r="O298" s="12"/>
      <c r="P298" s="11"/>
      <c r="Q298" s="106" t="str">
        <f t="shared" si="35"/>
        <v> </v>
      </c>
      <c r="R298" s="141" t="str">
        <f t="shared" si="36"/>
        <v> </v>
      </c>
      <c r="S298" s="106" t="str">
        <f t="shared" si="37"/>
        <v> </v>
      </c>
      <c r="T298" s="107" t="s">
        <v>280</v>
      </c>
      <c r="U298" s="102">
        <f t="shared" si="40"/>
      </c>
      <c r="V298" s="34"/>
      <c r="W298" s="34"/>
      <c r="X298" s="34"/>
      <c r="Y298" s="34"/>
      <c r="Z298" s="34"/>
    </row>
    <row r="299" spans="1:26" s="33" customFormat="1" ht="12.75" customHeight="1">
      <c r="A299" s="13"/>
      <c r="B299" s="100" t="s">
        <v>477</v>
      </c>
      <c r="C299" s="100" t="s">
        <v>504</v>
      </c>
      <c r="D299" s="104" t="s">
        <v>462</v>
      </c>
      <c r="E299" s="100" t="s">
        <v>56</v>
      </c>
      <c r="F299" s="28">
        <v>3454</v>
      </c>
      <c r="G299" s="97">
        <v>7</v>
      </c>
      <c r="H299" s="28">
        <f t="shared" si="38"/>
        <v>3104</v>
      </c>
      <c r="I299" s="42">
        <f t="shared" si="41"/>
        <v>0.2026635784597568</v>
      </c>
      <c r="J299" s="32"/>
      <c r="K299" s="14"/>
      <c r="L299" s="37">
        <f t="shared" si="39"/>
        <v>0</v>
      </c>
      <c r="M299" s="32"/>
      <c r="N299" s="11"/>
      <c r="O299" s="12"/>
      <c r="P299" s="11"/>
      <c r="Q299" s="106" t="str">
        <f t="shared" si="35"/>
        <v> </v>
      </c>
      <c r="R299" s="141" t="str">
        <f t="shared" si="36"/>
        <v> </v>
      </c>
      <c r="S299" s="106" t="str">
        <f t="shared" si="37"/>
        <v> </v>
      </c>
      <c r="T299" s="107" t="s">
        <v>280</v>
      </c>
      <c r="U299" s="102">
        <f t="shared" si="40"/>
      </c>
      <c r="V299" s="34"/>
      <c r="W299" s="34"/>
      <c r="X299" s="34"/>
      <c r="Y299" s="34"/>
      <c r="Z299" s="34"/>
    </row>
    <row r="300" spans="1:26" s="33" customFormat="1" ht="12.75" customHeight="1">
      <c r="A300" s="13"/>
      <c r="B300" s="105" t="s">
        <v>500</v>
      </c>
      <c r="C300" s="116" t="s">
        <v>58</v>
      </c>
      <c r="D300" s="100" t="s">
        <v>711</v>
      </c>
      <c r="E300" s="100" t="s">
        <v>54</v>
      </c>
      <c r="F300" s="28">
        <v>2580</v>
      </c>
      <c r="G300" s="97">
        <v>8</v>
      </c>
      <c r="H300" s="28">
        <f t="shared" si="38"/>
        <v>2180</v>
      </c>
      <c r="I300" s="42">
        <f t="shared" si="41"/>
        <v>0.31007751937984496</v>
      </c>
      <c r="J300" s="32"/>
      <c r="K300" s="14"/>
      <c r="L300" s="37">
        <f t="shared" si="39"/>
        <v>0</v>
      </c>
      <c r="M300" s="32"/>
      <c r="N300" s="11"/>
      <c r="O300" s="12"/>
      <c r="P300" s="38"/>
      <c r="Q300" s="106" t="str">
        <f t="shared" si="35"/>
        <v> </v>
      </c>
      <c r="R300" s="141" t="str">
        <f t="shared" si="36"/>
        <v> </v>
      </c>
      <c r="S300" s="106" t="str">
        <f t="shared" si="37"/>
        <v> </v>
      </c>
      <c r="T300" s="107" t="s">
        <v>280</v>
      </c>
      <c r="U300" s="102">
        <f t="shared" si="40"/>
      </c>
      <c r="V300" s="34"/>
      <c r="W300" s="34"/>
      <c r="X300" s="34"/>
      <c r="Y300" s="34"/>
      <c r="Z300" s="34"/>
    </row>
    <row r="301" spans="1:26" s="33" customFormat="1" ht="12.75" customHeight="1">
      <c r="A301" s="13"/>
      <c r="B301" s="104" t="s">
        <v>497</v>
      </c>
      <c r="C301" s="100" t="s">
        <v>34</v>
      </c>
      <c r="D301" s="100" t="s">
        <v>711</v>
      </c>
      <c r="E301" s="133" t="s">
        <v>52</v>
      </c>
      <c r="F301" s="28">
        <v>2765</v>
      </c>
      <c r="G301" s="97">
        <v>10</v>
      </c>
      <c r="H301" s="28">
        <f t="shared" si="38"/>
        <v>2265</v>
      </c>
      <c r="I301" s="42">
        <f t="shared" si="41"/>
        <v>0.3616636528028933</v>
      </c>
      <c r="J301" s="32"/>
      <c r="K301" s="14"/>
      <c r="L301" s="37">
        <f t="shared" si="39"/>
        <v>0</v>
      </c>
      <c r="M301" s="32"/>
      <c r="N301" s="11"/>
      <c r="O301" s="12"/>
      <c r="P301" s="11"/>
      <c r="Q301" s="106" t="str">
        <f t="shared" si="35"/>
        <v> </v>
      </c>
      <c r="R301" s="141" t="str">
        <f t="shared" si="36"/>
        <v> </v>
      </c>
      <c r="S301" s="106" t="str">
        <f t="shared" si="37"/>
        <v> </v>
      </c>
      <c r="T301" s="107" t="s">
        <v>280</v>
      </c>
      <c r="U301" s="102">
        <f t="shared" si="40"/>
      </c>
      <c r="V301" s="34"/>
      <c r="W301" s="34"/>
      <c r="X301" s="34"/>
      <c r="Y301" s="34"/>
      <c r="Z301" s="34"/>
    </row>
    <row r="302" spans="1:26" s="33" customFormat="1" ht="12.75" customHeight="1">
      <c r="A302" s="13"/>
      <c r="B302" s="104" t="s">
        <v>495</v>
      </c>
      <c r="C302" s="104" t="s">
        <v>34</v>
      </c>
      <c r="D302" s="100" t="s">
        <v>711</v>
      </c>
      <c r="E302" s="100" t="s">
        <v>54</v>
      </c>
      <c r="F302" s="28">
        <v>2572</v>
      </c>
      <c r="G302" s="97">
        <v>5</v>
      </c>
      <c r="H302" s="28">
        <f t="shared" si="38"/>
        <v>2322</v>
      </c>
      <c r="I302" s="42">
        <f t="shared" si="41"/>
        <v>0.19440124416796267</v>
      </c>
      <c r="J302" s="32"/>
      <c r="K302" s="14"/>
      <c r="L302" s="37">
        <f t="shared" si="39"/>
        <v>0</v>
      </c>
      <c r="M302" s="32"/>
      <c r="N302" s="11"/>
      <c r="O302" s="12"/>
      <c r="P302" s="11"/>
      <c r="Q302" s="106" t="str">
        <f t="shared" si="35"/>
        <v> </v>
      </c>
      <c r="R302" s="141" t="str">
        <f t="shared" si="36"/>
        <v> </v>
      </c>
      <c r="S302" s="106" t="str">
        <f t="shared" si="37"/>
        <v> </v>
      </c>
      <c r="T302" s="107" t="s">
        <v>280</v>
      </c>
      <c r="U302" s="102">
        <f t="shared" si="40"/>
      </c>
      <c r="V302" s="34"/>
      <c r="W302" s="34"/>
      <c r="X302" s="34"/>
      <c r="Y302" s="34"/>
      <c r="Z302" s="34"/>
    </row>
    <row r="303" spans="1:26" s="33" customFormat="1" ht="12.75" customHeight="1">
      <c r="A303" s="13"/>
      <c r="B303" s="110" t="s">
        <v>491</v>
      </c>
      <c r="C303" s="110" t="s">
        <v>302</v>
      </c>
      <c r="D303" s="104" t="s">
        <v>465</v>
      </c>
      <c r="E303" s="133" t="s">
        <v>53</v>
      </c>
      <c r="F303" s="28">
        <v>2761</v>
      </c>
      <c r="G303" s="14">
        <v>4</v>
      </c>
      <c r="H303" s="28">
        <f t="shared" si="38"/>
        <v>2561</v>
      </c>
      <c r="I303" s="42">
        <f t="shared" si="41"/>
        <v>0.14487504527345166</v>
      </c>
      <c r="J303" s="32">
        <v>50</v>
      </c>
      <c r="K303" s="14">
        <v>0</v>
      </c>
      <c r="L303" s="37">
        <f t="shared" si="39"/>
        <v>5000</v>
      </c>
      <c r="M303" s="114"/>
      <c r="N303" s="11"/>
      <c r="O303" s="12"/>
      <c r="P303" s="11"/>
      <c r="Q303" s="106" t="str">
        <f t="shared" si="35"/>
        <v> </v>
      </c>
      <c r="R303" s="141" t="str">
        <f t="shared" si="36"/>
        <v> </v>
      </c>
      <c r="S303" s="106" t="str">
        <f t="shared" si="37"/>
        <v> </v>
      </c>
      <c r="T303" s="107" t="s">
        <v>280</v>
      </c>
      <c r="U303" s="102">
        <f t="shared" si="40"/>
      </c>
      <c r="V303" s="34"/>
      <c r="W303" s="34"/>
      <c r="X303" s="34"/>
      <c r="Y303" s="34"/>
      <c r="Z303" s="34"/>
    </row>
    <row r="304" spans="1:26" s="33" customFormat="1" ht="12.75" customHeight="1">
      <c r="A304" s="13"/>
      <c r="B304" s="105" t="s">
        <v>482</v>
      </c>
      <c r="C304" s="111" t="s">
        <v>24</v>
      </c>
      <c r="D304" s="115" t="s">
        <v>465</v>
      </c>
      <c r="E304" s="100" t="s">
        <v>56</v>
      </c>
      <c r="F304" s="28">
        <v>3156</v>
      </c>
      <c r="G304" s="97">
        <v>5</v>
      </c>
      <c r="H304" s="28">
        <f t="shared" si="38"/>
        <v>2906</v>
      </c>
      <c r="I304" s="42">
        <f t="shared" si="41"/>
        <v>0.15842839036755385</v>
      </c>
      <c r="J304" s="32"/>
      <c r="K304" s="14"/>
      <c r="L304" s="37">
        <f t="shared" si="39"/>
        <v>0</v>
      </c>
      <c r="M304" s="32"/>
      <c r="N304" s="11"/>
      <c r="O304" s="12"/>
      <c r="P304" s="11"/>
      <c r="Q304" s="106" t="str">
        <f t="shared" si="35"/>
        <v> </v>
      </c>
      <c r="R304" s="141" t="str">
        <f t="shared" si="36"/>
        <v> </v>
      </c>
      <c r="S304" s="106" t="str">
        <f t="shared" si="37"/>
        <v> </v>
      </c>
      <c r="T304" s="107" t="s">
        <v>280</v>
      </c>
      <c r="U304" s="102">
        <f t="shared" si="40"/>
      </c>
      <c r="V304" s="34"/>
      <c r="W304" s="34"/>
      <c r="X304" s="34"/>
      <c r="Y304" s="34"/>
      <c r="Z304" s="34"/>
    </row>
    <row r="305" spans="1:26" s="33" customFormat="1" ht="12.75" customHeight="1">
      <c r="A305" s="13"/>
      <c r="B305" s="100" t="s">
        <v>479</v>
      </c>
      <c r="C305" s="100" t="s">
        <v>50</v>
      </c>
      <c r="D305" s="100" t="s">
        <v>459</v>
      </c>
      <c r="E305" s="133" t="s">
        <v>52</v>
      </c>
      <c r="F305" s="28">
        <v>3362</v>
      </c>
      <c r="G305" s="97">
        <v>7</v>
      </c>
      <c r="H305" s="28">
        <f t="shared" si="38"/>
        <v>3012</v>
      </c>
      <c r="I305" s="42">
        <f t="shared" si="41"/>
        <v>0.20820939916716238</v>
      </c>
      <c r="J305" s="32"/>
      <c r="K305" s="14"/>
      <c r="L305" s="37">
        <f t="shared" si="39"/>
        <v>0</v>
      </c>
      <c r="M305" s="32"/>
      <c r="N305" s="11"/>
      <c r="O305" s="12"/>
      <c r="P305" s="11"/>
      <c r="Q305" s="106" t="str">
        <f t="shared" si="35"/>
        <v> </v>
      </c>
      <c r="R305" s="141" t="str">
        <f t="shared" si="36"/>
        <v> </v>
      </c>
      <c r="S305" s="106" t="str">
        <f t="shared" si="37"/>
        <v> </v>
      </c>
      <c r="T305" s="107" t="s">
        <v>280</v>
      </c>
      <c r="U305" s="102">
        <f t="shared" si="40"/>
      </c>
      <c r="V305" s="34"/>
      <c r="W305" s="34"/>
      <c r="X305" s="34"/>
      <c r="Y305" s="34"/>
      <c r="Z305" s="34"/>
    </row>
    <row r="306" spans="1:26" s="33" customFormat="1" ht="12.75" customHeight="1">
      <c r="A306" s="13"/>
      <c r="B306" s="146" t="s">
        <v>480</v>
      </c>
      <c r="C306" s="104" t="s">
        <v>506</v>
      </c>
      <c r="D306" s="104" t="s">
        <v>459</v>
      </c>
      <c r="E306" s="100" t="s">
        <v>54</v>
      </c>
      <c r="F306" s="126">
        <v>3046</v>
      </c>
      <c r="G306" s="122">
        <v>1</v>
      </c>
      <c r="H306" s="28">
        <f t="shared" si="38"/>
        <v>2996</v>
      </c>
      <c r="I306" s="42">
        <f t="shared" si="41"/>
        <v>0.032829940906106365</v>
      </c>
      <c r="J306" s="29"/>
      <c r="K306" s="14"/>
      <c r="L306" s="37">
        <f t="shared" si="39"/>
        <v>0</v>
      </c>
      <c r="M306" s="32"/>
      <c r="N306" s="11"/>
      <c r="O306" s="12"/>
      <c r="P306" s="38"/>
      <c r="Q306" s="106" t="str">
        <f t="shared" si="35"/>
        <v> </v>
      </c>
      <c r="R306" s="141" t="str">
        <f t="shared" si="36"/>
        <v> </v>
      </c>
      <c r="S306" s="106" t="str">
        <f t="shared" si="37"/>
        <v> </v>
      </c>
      <c r="T306" s="107" t="s">
        <v>280</v>
      </c>
      <c r="U306" s="102">
        <f t="shared" si="40"/>
      </c>
      <c r="V306" s="34"/>
      <c r="W306" s="34"/>
      <c r="X306" s="34"/>
      <c r="Y306" s="34"/>
      <c r="Z306" s="34"/>
    </row>
    <row r="307" spans="1:26" s="33" customFormat="1" ht="12.75" customHeight="1">
      <c r="A307" s="13"/>
      <c r="B307" s="104" t="s">
        <v>481</v>
      </c>
      <c r="C307" s="104" t="s">
        <v>30</v>
      </c>
      <c r="D307" s="100" t="s">
        <v>464</v>
      </c>
      <c r="E307" s="133" t="s">
        <v>53</v>
      </c>
      <c r="F307" s="28">
        <v>3145</v>
      </c>
      <c r="G307" s="97">
        <v>4</v>
      </c>
      <c r="H307" s="28">
        <f t="shared" si="38"/>
        <v>2945</v>
      </c>
      <c r="I307" s="42">
        <f t="shared" si="41"/>
        <v>0.1271860095389507</v>
      </c>
      <c r="J307" s="32"/>
      <c r="K307" s="14"/>
      <c r="L307" s="37">
        <f t="shared" si="39"/>
        <v>0</v>
      </c>
      <c r="M307" s="32"/>
      <c r="N307" s="11"/>
      <c r="O307" s="12"/>
      <c r="P307" s="11"/>
      <c r="Q307" s="106" t="str">
        <f t="shared" si="35"/>
        <v> </v>
      </c>
      <c r="R307" s="141" t="str">
        <f t="shared" si="36"/>
        <v> </v>
      </c>
      <c r="S307" s="106" t="str">
        <f t="shared" si="37"/>
        <v> </v>
      </c>
      <c r="T307" s="107" t="s">
        <v>280</v>
      </c>
      <c r="U307" s="102">
        <f t="shared" si="40"/>
      </c>
      <c r="V307" s="34"/>
      <c r="W307" s="34"/>
      <c r="X307" s="34"/>
      <c r="Y307" s="34"/>
      <c r="Z307" s="34"/>
    </row>
    <row r="308" spans="1:26" s="33" customFormat="1" ht="12.75" customHeight="1">
      <c r="A308" s="13"/>
      <c r="B308" s="100" t="s">
        <v>484</v>
      </c>
      <c r="C308" s="100" t="s">
        <v>388</v>
      </c>
      <c r="D308" s="109" t="s">
        <v>464</v>
      </c>
      <c r="E308" s="133" t="s">
        <v>52</v>
      </c>
      <c r="F308" s="28">
        <v>3123</v>
      </c>
      <c r="G308" s="97">
        <v>6</v>
      </c>
      <c r="H308" s="28">
        <f t="shared" si="38"/>
        <v>2823</v>
      </c>
      <c r="I308" s="42">
        <f t="shared" si="41"/>
        <v>0.19212295869356388</v>
      </c>
      <c r="J308" s="32"/>
      <c r="K308" s="14"/>
      <c r="L308" s="37">
        <f t="shared" si="39"/>
        <v>0</v>
      </c>
      <c r="M308" s="32"/>
      <c r="N308" s="11"/>
      <c r="O308" s="12"/>
      <c r="P308" s="11"/>
      <c r="Q308" s="106" t="str">
        <f t="shared" si="35"/>
        <v> </v>
      </c>
      <c r="R308" s="141" t="str">
        <f t="shared" si="36"/>
        <v> </v>
      </c>
      <c r="S308" s="106" t="str">
        <f t="shared" si="37"/>
        <v> </v>
      </c>
      <c r="T308" s="107" t="s">
        <v>280</v>
      </c>
      <c r="U308" s="102">
        <f t="shared" si="40"/>
      </c>
      <c r="V308" s="34"/>
      <c r="W308" s="34"/>
      <c r="X308" s="34"/>
      <c r="Y308" s="34"/>
      <c r="Z308" s="34"/>
    </row>
    <row r="309" spans="1:26" s="33" customFormat="1" ht="12.75" customHeight="1">
      <c r="A309" s="13"/>
      <c r="B309" s="146" t="s">
        <v>496</v>
      </c>
      <c r="C309" s="104" t="s">
        <v>29</v>
      </c>
      <c r="D309" s="104" t="s">
        <v>464</v>
      </c>
      <c r="E309" s="100" t="s">
        <v>56</v>
      </c>
      <c r="F309" s="126">
        <v>2417</v>
      </c>
      <c r="G309" s="122">
        <v>2</v>
      </c>
      <c r="H309" s="28">
        <f t="shared" si="38"/>
        <v>2317</v>
      </c>
      <c r="I309" s="42">
        <f t="shared" si="41"/>
        <v>0.08274720728175423</v>
      </c>
      <c r="J309" s="32"/>
      <c r="K309" s="14"/>
      <c r="L309" s="37">
        <f t="shared" si="39"/>
        <v>0</v>
      </c>
      <c r="M309" s="32"/>
      <c r="N309" s="11"/>
      <c r="O309" s="12"/>
      <c r="P309" s="11"/>
      <c r="Q309" s="106" t="str">
        <f t="shared" si="35"/>
        <v> </v>
      </c>
      <c r="R309" s="141" t="str">
        <f t="shared" si="36"/>
        <v> </v>
      </c>
      <c r="S309" s="106" t="str">
        <f t="shared" si="37"/>
        <v> </v>
      </c>
      <c r="T309" s="107" t="s">
        <v>280</v>
      </c>
      <c r="U309" s="102">
        <f t="shared" si="40"/>
      </c>
      <c r="V309" s="34"/>
      <c r="W309" s="34"/>
      <c r="X309" s="34"/>
      <c r="Y309" s="34"/>
      <c r="Z309" s="34"/>
    </row>
    <row r="310" spans="1:26" s="33" customFormat="1" ht="12.75" customHeight="1">
      <c r="A310" s="13"/>
      <c r="B310" s="100" t="s">
        <v>472</v>
      </c>
      <c r="C310" s="100" t="s">
        <v>234</v>
      </c>
      <c r="D310" s="108" t="s">
        <v>460</v>
      </c>
      <c r="E310" s="133" t="s">
        <v>53</v>
      </c>
      <c r="F310" s="28">
        <v>3959</v>
      </c>
      <c r="G310" s="97">
        <v>4</v>
      </c>
      <c r="H310" s="28">
        <f t="shared" si="38"/>
        <v>3759</v>
      </c>
      <c r="I310" s="42">
        <f t="shared" si="41"/>
        <v>0.10103561505430665</v>
      </c>
      <c r="J310" s="32"/>
      <c r="K310" s="14"/>
      <c r="L310" s="37">
        <f t="shared" si="39"/>
        <v>0</v>
      </c>
      <c r="M310" s="32"/>
      <c r="N310" s="11"/>
      <c r="O310" s="12"/>
      <c r="P310" s="11"/>
      <c r="Q310" s="106" t="str">
        <f t="shared" si="35"/>
        <v> </v>
      </c>
      <c r="R310" s="141" t="str">
        <f t="shared" si="36"/>
        <v> </v>
      </c>
      <c r="S310" s="106" t="str">
        <f t="shared" si="37"/>
        <v> </v>
      </c>
      <c r="T310" s="107" t="s">
        <v>280</v>
      </c>
      <c r="U310" s="102">
        <f t="shared" si="40"/>
      </c>
      <c r="V310" s="34"/>
      <c r="W310" s="34"/>
      <c r="X310" s="34"/>
      <c r="Y310" s="34"/>
      <c r="Z310" s="34"/>
    </row>
    <row r="311" spans="1:26" s="33" customFormat="1" ht="12.75" customHeight="1">
      <c r="A311" s="13"/>
      <c r="B311" s="108" t="s">
        <v>476</v>
      </c>
      <c r="C311" s="104" t="s">
        <v>503</v>
      </c>
      <c r="D311" s="109" t="s">
        <v>460</v>
      </c>
      <c r="E311" s="133" t="s">
        <v>53</v>
      </c>
      <c r="F311" s="28">
        <v>3357</v>
      </c>
      <c r="G311" s="118">
        <v>3</v>
      </c>
      <c r="H311" s="28">
        <f t="shared" si="38"/>
        <v>3207</v>
      </c>
      <c r="I311" s="42">
        <f t="shared" si="41"/>
        <v>0.08936550491510277</v>
      </c>
      <c r="J311" s="32">
        <v>59</v>
      </c>
      <c r="K311" s="14">
        <v>3</v>
      </c>
      <c r="L311" s="37">
        <f t="shared" si="39"/>
        <v>5150</v>
      </c>
      <c r="M311" s="32"/>
      <c r="N311" s="106"/>
      <c r="O311" s="12"/>
      <c r="P311" s="11"/>
      <c r="Q311" s="106" t="str">
        <f t="shared" si="35"/>
        <v> </v>
      </c>
      <c r="R311" s="141" t="str">
        <f t="shared" si="36"/>
        <v> </v>
      </c>
      <c r="S311" s="106" t="str">
        <f t="shared" si="37"/>
        <v> </v>
      </c>
      <c r="T311" s="107" t="s">
        <v>280</v>
      </c>
      <c r="U311" s="102">
        <f t="shared" si="40"/>
      </c>
      <c r="V311" s="34"/>
      <c r="W311" s="34"/>
      <c r="X311" s="34"/>
      <c r="Y311" s="34"/>
      <c r="Z311" s="34"/>
    </row>
    <row r="312" spans="1:26" s="33" customFormat="1" ht="12.75" customHeight="1">
      <c r="A312" s="13"/>
      <c r="B312" s="108" t="s">
        <v>478</v>
      </c>
      <c r="C312" s="104" t="s">
        <v>505</v>
      </c>
      <c r="D312" s="104" t="s">
        <v>460</v>
      </c>
      <c r="E312" s="100" t="s">
        <v>54</v>
      </c>
      <c r="F312" s="28">
        <v>3165</v>
      </c>
      <c r="G312" s="118">
        <v>2</v>
      </c>
      <c r="H312" s="28">
        <f t="shared" si="38"/>
        <v>3065</v>
      </c>
      <c r="I312" s="42">
        <f t="shared" si="41"/>
        <v>0.0631911532385466</v>
      </c>
      <c r="J312" s="32"/>
      <c r="K312" s="118"/>
      <c r="L312" s="37">
        <f t="shared" si="39"/>
        <v>0</v>
      </c>
      <c r="M312" s="32"/>
      <c r="N312" s="11"/>
      <c r="O312" s="12"/>
      <c r="P312" s="11"/>
      <c r="Q312" s="106" t="str">
        <f t="shared" si="35"/>
        <v> </v>
      </c>
      <c r="R312" s="141" t="str">
        <f t="shared" si="36"/>
        <v> </v>
      </c>
      <c r="S312" s="106" t="str">
        <f t="shared" si="37"/>
        <v> </v>
      </c>
      <c r="T312" s="107" t="s">
        <v>280</v>
      </c>
      <c r="U312" s="102">
        <f t="shared" si="40"/>
      </c>
      <c r="V312" s="34"/>
      <c r="W312" s="34"/>
      <c r="X312" s="34"/>
      <c r="Y312" s="34"/>
      <c r="Z312" s="34"/>
    </row>
    <row r="313" spans="1:26" s="33" customFormat="1" ht="12.75" customHeight="1">
      <c r="A313" s="13"/>
      <c r="B313" s="100" t="s">
        <v>473</v>
      </c>
      <c r="C313" s="100" t="s">
        <v>228</v>
      </c>
      <c r="D313" s="100" t="s">
        <v>460</v>
      </c>
      <c r="E313" s="133" t="s">
        <v>53</v>
      </c>
      <c r="F313" s="28">
        <v>3798</v>
      </c>
      <c r="G313" s="97">
        <v>5</v>
      </c>
      <c r="H313" s="28">
        <f t="shared" si="38"/>
        <v>3548</v>
      </c>
      <c r="I313" s="42">
        <f t="shared" si="41"/>
        <v>0.13164823591363875</v>
      </c>
      <c r="J313" s="32"/>
      <c r="K313" s="14"/>
      <c r="L313" s="37">
        <f t="shared" si="39"/>
        <v>0</v>
      </c>
      <c r="M313" s="32"/>
      <c r="N313" s="11"/>
      <c r="O313" s="12"/>
      <c r="P313" s="11"/>
      <c r="Q313" s="106" t="str">
        <f t="shared" si="35"/>
        <v> </v>
      </c>
      <c r="R313" s="141" t="str">
        <f t="shared" si="36"/>
        <v> </v>
      </c>
      <c r="S313" s="106" t="str">
        <f t="shared" si="37"/>
        <v> </v>
      </c>
      <c r="T313" s="107" t="s">
        <v>280</v>
      </c>
      <c r="U313" s="102">
        <f t="shared" si="40"/>
      </c>
      <c r="V313" s="34"/>
      <c r="W313" s="34"/>
      <c r="X313" s="34"/>
      <c r="Y313" s="34"/>
      <c r="Z313" s="34"/>
    </row>
    <row r="314" spans="1:26" s="33" customFormat="1" ht="12.75" customHeight="1">
      <c r="A314" s="13"/>
      <c r="B314" s="104" t="s">
        <v>487</v>
      </c>
      <c r="C314" s="104" t="s">
        <v>274</v>
      </c>
      <c r="D314" s="104" t="s">
        <v>460</v>
      </c>
      <c r="E314" s="100" t="s">
        <v>54</v>
      </c>
      <c r="F314" s="28">
        <v>2802</v>
      </c>
      <c r="G314" s="97">
        <v>1</v>
      </c>
      <c r="H314" s="28">
        <f t="shared" si="38"/>
        <v>2752</v>
      </c>
      <c r="I314" s="42">
        <f t="shared" si="41"/>
        <v>0.03568879371877231</v>
      </c>
      <c r="J314" s="32"/>
      <c r="K314" s="14"/>
      <c r="L314" s="37">
        <f t="shared" si="39"/>
        <v>0</v>
      </c>
      <c r="M314" s="32"/>
      <c r="N314" s="11"/>
      <c r="O314" s="12"/>
      <c r="P314" s="11"/>
      <c r="Q314" s="106" t="str">
        <f t="shared" si="35"/>
        <v> </v>
      </c>
      <c r="R314" s="141" t="str">
        <f t="shared" si="36"/>
        <v> </v>
      </c>
      <c r="S314" s="106" t="str">
        <f t="shared" si="37"/>
        <v> </v>
      </c>
      <c r="T314" s="107" t="s">
        <v>280</v>
      </c>
      <c r="U314" s="102">
        <f t="shared" si="40"/>
      </c>
      <c r="V314" s="34"/>
      <c r="W314" s="34"/>
      <c r="X314" s="34"/>
      <c r="Y314" s="34"/>
      <c r="Z314" s="34"/>
    </row>
    <row r="315" spans="1:26" s="33" customFormat="1" ht="12.75" customHeight="1">
      <c r="A315" s="13"/>
      <c r="B315" s="105" t="s">
        <v>489</v>
      </c>
      <c r="C315" s="116" t="s">
        <v>34</v>
      </c>
      <c r="D315" s="100" t="s">
        <v>469</v>
      </c>
      <c r="E315" s="133" t="s">
        <v>52</v>
      </c>
      <c r="F315" s="28">
        <v>3433</v>
      </c>
      <c r="G315" s="97">
        <v>15</v>
      </c>
      <c r="H315" s="28">
        <f t="shared" si="38"/>
        <v>2683</v>
      </c>
      <c r="I315" s="42">
        <f t="shared" si="41"/>
        <v>0.4369356248179435</v>
      </c>
      <c r="J315" s="32"/>
      <c r="K315" s="14"/>
      <c r="L315" s="37">
        <f t="shared" si="39"/>
        <v>0</v>
      </c>
      <c r="M315" s="32"/>
      <c r="N315" s="11"/>
      <c r="O315" s="12"/>
      <c r="P315" s="11"/>
      <c r="Q315" s="106" t="str">
        <f t="shared" si="35"/>
        <v> </v>
      </c>
      <c r="R315" s="141" t="str">
        <f t="shared" si="36"/>
        <v> </v>
      </c>
      <c r="S315" s="106" t="str">
        <f t="shared" si="37"/>
        <v> </v>
      </c>
      <c r="T315" s="107" t="s">
        <v>280</v>
      </c>
      <c r="U315" s="102">
        <f t="shared" si="40"/>
      </c>
      <c r="V315" s="34"/>
      <c r="W315" s="34"/>
      <c r="X315" s="34"/>
      <c r="Y315" s="34"/>
      <c r="Z315" s="34"/>
    </row>
    <row r="316" spans="1:26" s="33" customFormat="1" ht="12.75" customHeight="1">
      <c r="A316" s="13"/>
      <c r="B316" s="100" t="s">
        <v>498</v>
      </c>
      <c r="C316" s="100" t="s">
        <v>503</v>
      </c>
      <c r="D316" s="104" t="s">
        <v>469</v>
      </c>
      <c r="E316" s="133" t="s">
        <v>52</v>
      </c>
      <c r="F316" s="28">
        <v>2614</v>
      </c>
      <c r="G316" s="97">
        <v>7</v>
      </c>
      <c r="H316" s="28">
        <f t="shared" si="38"/>
        <v>2264</v>
      </c>
      <c r="I316" s="42">
        <f t="shared" si="41"/>
        <v>0.26778882938026016</v>
      </c>
      <c r="J316" s="32"/>
      <c r="K316" s="14"/>
      <c r="L316" s="37">
        <f t="shared" si="39"/>
        <v>0</v>
      </c>
      <c r="M316" s="32"/>
      <c r="N316" s="11"/>
      <c r="O316" s="12"/>
      <c r="P316" s="11"/>
      <c r="Q316" s="106" t="str">
        <f t="shared" si="35"/>
        <v> </v>
      </c>
      <c r="R316" s="141" t="str">
        <f t="shared" si="36"/>
        <v> </v>
      </c>
      <c r="S316" s="106" t="str">
        <f t="shared" si="37"/>
        <v> </v>
      </c>
      <c r="T316" s="107" t="s">
        <v>280</v>
      </c>
      <c r="U316" s="102">
        <f t="shared" si="40"/>
      </c>
      <c r="V316" s="36"/>
      <c r="W316" s="34"/>
      <c r="X316" s="34"/>
      <c r="Y316" s="34"/>
      <c r="Z316" s="34"/>
    </row>
    <row r="317" spans="1:26" s="40" customFormat="1" ht="12.75" customHeight="1">
      <c r="A317" s="13"/>
      <c r="B317" s="100" t="s">
        <v>502</v>
      </c>
      <c r="C317" s="100" t="s">
        <v>241</v>
      </c>
      <c r="D317" s="111" t="s">
        <v>469</v>
      </c>
      <c r="E317" s="100" t="s">
        <v>54</v>
      </c>
      <c r="F317" s="28">
        <v>2635</v>
      </c>
      <c r="G317" s="97">
        <v>10</v>
      </c>
      <c r="H317" s="28">
        <f t="shared" si="38"/>
        <v>2135</v>
      </c>
      <c r="I317" s="42">
        <f t="shared" si="41"/>
        <v>0.3795066413662239</v>
      </c>
      <c r="J317" s="32"/>
      <c r="K317" s="14"/>
      <c r="L317" s="37">
        <f t="shared" si="39"/>
        <v>0</v>
      </c>
      <c r="M317" s="32"/>
      <c r="N317" s="11"/>
      <c r="O317" s="12"/>
      <c r="P317" s="11"/>
      <c r="Q317" s="106" t="str">
        <f t="shared" si="35"/>
        <v> </v>
      </c>
      <c r="R317" s="141" t="str">
        <f t="shared" si="36"/>
        <v> </v>
      </c>
      <c r="S317" s="106" t="str">
        <f t="shared" si="37"/>
        <v> </v>
      </c>
      <c r="T317" s="107" t="s">
        <v>280</v>
      </c>
      <c r="U317" s="102">
        <f t="shared" si="40"/>
      </c>
      <c r="V317" s="34"/>
      <c r="W317" s="34"/>
      <c r="X317" s="34"/>
      <c r="Y317" s="34"/>
      <c r="Z317" s="34"/>
    </row>
    <row r="318" spans="1:26" s="33" customFormat="1" ht="12.75" customHeight="1">
      <c r="A318" s="13"/>
      <c r="B318" s="104" t="s">
        <v>499</v>
      </c>
      <c r="C318" s="104" t="s">
        <v>69</v>
      </c>
      <c r="D318" s="100" t="s">
        <v>712</v>
      </c>
      <c r="E318" s="100" t="s">
        <v>56</v>
      </c>
      <c r="F318" s="28">
        <v>2294</v>
      </c>
      <c r="G318" s="14">
        <v>2</v>
      </c>
      <c r="H318" s="28">
        <f t="shared" si="38"/>
        <v>2194</v>
      </c>
      <c r="I318" s="42">
        <f t="shared" si="41"/>
        <v>0.08718395815170009</v>
      </c>
      <c r="J318" s="32"/>
      <c r="K318" s="14"/>
      <c r="L318" s="37">
        <f t="shared" si="39"/>
        <v>0</v>
      </c>
      <c r="M318" s="32"/>
      <c r="N318" s="11"/>
      <c r="O318" s="12"/>
      <c r="P318" s="11"/>
      <c r="Q318" s="106" t="str">
        <f t="shared" si="35"/>
        <v> </v>
      </c>
      <c r="R318" s="141" t="str">
        <f t="shared" si="36"/>
        <v> </v>
      </c>
      <c r="S318" s="106" t="str">
        <f t="shared" si="37"/>
        <v> </v>
      </c>
      <c r="T318" s="107" t="s">
        <v>280</v>
      </c>
      <c r="U318" s="102">
        <f t="shared" si="40"/>
      </c>
      <c r="V318" s="34"/>
      <c r="W318" s="34"/>
      <c r="X318" s="34"/>
      <c r="Y318" s="34"/>
      <c r="Z318" s="34"/>
    </row>
    <row r="319" spans="1:26" s="33" customFormat="1" ht="12.75" customHeight="1">
      <c r="A319" s="13"/>
      <c r="B319" s="100" t="s">
        <v>490</v>
      </c>
      <c r="C319" s="116" t="s">
        <v>241</v>
      </c>
      <c r="D319" s="100" t="s">
        <v>712</v>
      </c>
      <c r="E319" s="100" t="s">
        <v>54</v>
      </c>
      <c r="F319" s="28">
        <v>2678</v>
      </c>
      <c r="G319" s="97">
        <v>2</v>
      </c>
      <c r="H319" s="28">
        <f t="shared" si="38"/>
        <v>2578</v>
      </c>
      <c r="I319" s="42">
        <f t="shared" si="41"/>
        <v>0.07468259895444362</v>
      </c>
      <c r="J319" s="32"/>
      <c r="K319" s="14"/>
      <c r="L319" s="37">
        <f t="shared" si="39"/>
        <v>0</v>
      </c>
      <c r="M319" s="32"/>
      <c r="N319" s="27"/>
      <c r="O319" s="11"/>
      <c r="P319" s="67"/>
      <c r="Q319" s="106" t="str">
        <f t="shared" si="35"/>
        <v> </v>
      </c>
      <c r="R319" s="141" t="str">
        <f t="shared" si="36"/>
        <v> </v>
      </c>
      <c r="S319" s="106" t="str">
        <f t="shared" si="37"/>
        <v> </v>
      </c>
      <c r="T319" s="107" t="s">
        <v>280</v>
      </c>
      <c r="U319" s="102">
        <f t="shared" si="40"/>
      </c>
      <c r="V319" s="34"/>
      <c r="W319" s="34"/>
      <c r="X319" s="34"/>
      <c r="Y319" s="34"/>
      <c r="Z319" s="34"/>
    </row>
    <row r="320" spans="1:26" s="33" customFormat="1" ht="12.75" customHeight="1">
      <c r="A320" s="13"/>
      <c r="B320" s="104" t="s">
        <v>494</v>
      </c>
      <c r="C320" s="104" t="s">
        <v>302</v>
      </c>
      <c r="D320" s="100" t="s">
        <v>461</v>
      </c>
      <c r="E320" s="133" t="s">
        <v>52</v>
      </c>
      <c r="F320" s="28">
        <v>2579</v>
      </c>
      <c r="G320" s="97">
        <v>4</v>
      </c>
      <c r="H320" s="28">
        <f t="shared" si="38"/>
        <v>2379</v>
      </c>
      <c r="I320" s="42">
        <f t="shared" si="41"/>
        <v>0.15509887553315238</v>
      </c>
      <c r="J320" s="32"/>
      <c r="K320" s="14"/>
      <c r="L320" s="37">
        <f t="shared" si="39"/>
        <v>0</v>
      </c>
      <c r="M320" s="32"/>
      <c r="N320" s="11"/>
      <c r="O320" s="12"/>
      <c r="P320" s="38"/>
      <c r="Q320" s="106" t="str">
        <f t="shared" si="35"/>
        <v> </v>
      </c>
      <c r="R320" s="141" t="str">
        <f t="shared" si="36"/>
        <v> </v>
      </c>
      <c r="S320" s="106" t="str">
        <f t="shared" si="37"/>
        <v> </v>
      </c>
      <c r="T320" s="107" t="s">
        <v>280</v>
      </c>
      <c r="U320" s="102">
        <f t="shared" si="40"/>
      </c>
      <c r="V320" s="34"/>
      <c r="W320" s="34"/>
      <c r="X320" s="34"/>
      <c r="Y320" s="34"/>
      <c r="Z320" s="34"/>
    </row>
    <row r="321" spans="1:26" s="33" customFormat="1" ht="12.75" customHeight="1">
      <c r="A321" s="13"/>
      <c r="B321" s="104" t="s">
        <v>474</v>
      </c>
      <c r="C321" s="104" t="s">
        <v>55</v>
      </c>
      <c r="D321" s="104" t="s">
        <v>461</v>
      </c>
      <c r="E321" s="133" t="s">
        <v>53</v>
      </c>
      <c r="F321" s="28">
        <v>3591</v>
      </c>
      <c r="G321" s="97">
        <v>1</v>
      </c>
      <c r="H321" s="28">
        <f t="shared" si="38"/>
        <v>3541</v>
      </c>
      <c r="I321" s="42">
        <f t="shared" si="41"/>
        <v>0.0278473962684489</v>
      </c>
      <c r="J321" s="32"/>
      <c r="K321" s="14"/>
      <c r="L321" s="37">
        <f t="shared" si="39"/>
        <v>0</v>
      </c>
      <c r="M321" s="32"/>
      <c r="N321" s="11"/>
      <c r="O321" s="12"/>
      <c r="P321" s="11"/>
      <c r="Q321" s="106" t="str">
        <f t="shared" si="35"/>
        <v> </v>
      </c>
      <c r="R321" s="141" t="str">
        <f t="shared" si="36"/>
        <v> </v>
      </c>
      <c r="S321" s="106" t="str">
        <f t="shared" si="37"/>
        <v> </v>
      </c>
      <c r="T321" s="107" t="s">
        <v>280</v>
      </c>
      <c r="U321" s="102">
        <f t="shared" si="40"/>
      </c>
      <c r="V321" s="34"/>
      <c r="W321" s="34"/>
      <c r="X321" s="34"/>
      <c r="Y321" s="34"/>
      <c r="Z321" s="34"/>
    </row>
    <row r="322" spans="1:26" s="33" customFormat="1" ht="12.75" customHeight="1">
      <c r="A322" s="13"/>
      <c r="B322" s="104" t="s">
        <v>216</v>
      </c>
      <c r="C322" s="104" t="s">
        <v>232</v>
      </c>
      <c r="D322" s="100" t="s">
        <v>463</v>
      </c>
      <c r="E322" s="100" t="s">
        <v>54</v>
      </c>
      <c r="F322" s="28">
        <v>4081</v>
      </c>
      <c r="G322" s="97">
        <v>19</v>
      </c>
      <c r="H322" s="28">
        <f t="shared" si="38"/>
        <v>3131</v>
      </c>
      <c r="I322" s="42">
        <f t="shared" si="41"/>
        <v>0.4655721636853712</v>
      </c>
      <c r="J322" s="32"/>
      <c r="K322" s="14"/>
      <c r="L322" s="37">
        <f t="shared" si="39"/>
        <v>0</v>
      </c>
      <c r="M322" s="32"/>
      <c r="N322" s="11"/>
      <c r="O322" s="12"/>
      <c r="P322" s="11"/>
      <c r="Q322" s="106" t="str">
        <f t="shared" si="35"/>
        <v> </v>
      </c>
      <c r="R322" s="141" t="str">
        <f t="shared" si="36"/>
        <v> </v>
      </c>
      <c r="S322" s="106" t="str">
        <f t="shared" si="37"/>
        <v> </v>
      </c>
      <c r="T322" s="107" t="s">
        <v>280</v>
      </c>
      <c r="U322" s="102">
        <f t="shared" si="40"/>
      </c>
      <c r="V322" s="34"/>
      <c r="W322" s="34"/>
      <c r="X322" s="34"/>
      <c r="Y322" s="34"/>
      <c r="Z322" s="34"/>
    </row>
    <row r="323" spans="1:26" s="33" customFormat="1" ht="12.75" customHeight="1">
      <c r="A323" s="13"/>
      <c r="B323" s="105" t="s">
        <v>493</v>
      </c>
      <c r="C323" s="111" t="s">
        <v>59</v>
      </c>
      <c r="D323" s="104" t="s">
        <v>470</v>
      </c>
      <c r="E323" s="100" t="s">
        <v>54</v>
      </c>
      <c r="F323" s="28">
        <v>2571</v>
      </c>
      <c r="G323" s="118">
        <v>2</v>
      </c>
      <c r="H323" s="28">
        <f t="shared" si="38"/>
        <v>2471</v>
      </c>
      <c r="I323" s="42">
        <f t="shared" si="41"/>
        <v>0.07779074290159471</v>
      </c>
      <c r="J323" s="32"/>
      <c r="K323" s="14"/>
      <c r="L323" s="37">
        <f t="shared" si="39"/>
        <v>0</v>
      </c>
      <c r="M323" s="32"/>
      <c r="N323" s="11"/>
      <c r="O323" s="12"/>
      <c r="P323" s="11"/>
      <c r="Q323" s="106" t="str">
        <f t="shared" si="35"/>
        <v> </v>
      </c>
      <c r="R323" s="141" t="str">
        <f t="shared" si="36"/>
        <v> </v>
      </c>
      <c r="S323" s="106" t="str">
        <f t="shared" si="37"/>
        <v> </v>
      </c>
      <c r="T323" s="107" t="s">
        <v>280</v>
      </c>
      <c r="U323" s="102">
        <f t="shared" si="40"/>
      </c>
      <c r="V323" s="34"/>
      <c r="W323" s="34"/>
      <c r="X323" s="34"/>
      <c r="Y323" s="34"/>
      <c r="Z323" s="34"/>
    </row>
    <row r="324" spans="1:26" s="33" customFormat="1" ht="12.75" customHeight="1">
      <c r="A324" s="13"/>
      <c r="B324" s="104" t="s">
        <v>486</v>
      </c>
      <c r="C324" s="104" t="s">
        <v>243</v>
      </c>
      <c r="D324" s="105" t="s">
        <v>467</v>
      </c>
      <c r="E324" s="133" t="s">
        <v>53</v>
      </c>
      <c r="F324" s="28">
        <v>2772</v>
      </c>
      <c r="G324" s="97">
        <v>0</v>
      </c>
      <c r="H324" s="28">
        <f t="shared" si="38"/>
        <v>2772</v>
      </c>
      <c r="I324" s="42">
        <f t="shared" si="41"/>
        <v>0</v>
      </c>
      <c r="J324" s="29"/>
      <c r="K324" s="14"/>
      <c r="L324" s="37">
        <f t="shared" si="39"/>
        <v>0</v>
      </c>
      <c r="M324" s="32"/>
      <c r="N324" s="11"/>
      <c r="O324" s="12"/>
      <c r="P324" s="11"/>
      <c r="Q324" s="106" t="str">
        <f t="shared" si="35"/>
        <v> </v>
      </c>
      <c r="R324" s="141" t="str">
        <f t="shared" si="36"/>
        <v> </v>
      </c>
      <c r="S324" s="106" t="str">
        <f t="shared" si="37"/>
        <v> </v>
      </c>
      <c r="T324" s="107" t="s">
        <v>280</v>
      </c>
      <c r="U324" s="102">
        <f t="shared" si="40"/>
      </c>
      <c r="V324" s="34"/>
      <c r="W324" s="34"/>
      <c r="X324" s="34"/>
      <c r="Y324" s="34"/>
      <c r="Z324" s="34"/>
    </row>
    <row r="325" spans="1:26" s="33" customFormat="1" ht="12.75" customHeight="1">
      <c r="A325" s="13"/>
      <c r="B325" s="100" t="s">
        <v>543</v>
      </c>
      <c r="C325" s="100" t="s">
        <v>366</v>
      </c>
      <c r="D325" s="108" t="s">
        <v>544</v>
      </c>
      <c r="E325" s="133" t="s">
        <v>52</v>
      </c>
      <c r="F325" s="28">
        <v>2948</v>
      </c>
      <c r="G325" s="97">
        <v>2</v>
      </c>
      <c r="H325" s="28">
        <f t="shared" si="38"/>
        <v>2848</v>
      </c>
      <c r="I325" s="42">
        <f t="shared" si="41"/>
        <v>0.06784260515603799</v>
      </c>
      <c r="J325" s="32"/>
      <c r="K325" s="14"/>
      <c r="L325" s="37">
        <f t="shared" si="39"/>
        <v>0</v>
      </c>
      <c r="M325" s="32"/>
      <c r="N325" s="11"/>
      <c r="O325" s="12"/>
      <c r="P325" s="11"/>
      <c r="Q325" s="106" t="str">
        <f t="shared" si="35"/>
        <v> </v>
      </c>
      <c r="R325" s="141" t="str">
        <f t="shared" si="36"/>
        <v> </v>
      </c>
      <c r="S325" s="106" t="str">
        <f t="shared" si="37"/>
        <v> </v>
      </c>
      <c r="T325" s="107" t="s">
        <v>571</v>
      </c>
      <c r="U325" s="102">
        <f t="shared" si="40"/>
      </c>
      <c r="V325" s="34"/>
      <c r="W325" s="34"/>
      <c r="X325" s="34"/>
      <c r="Y325" s="34"/>
      <c r="Z325" s="34"/>
    </row>
    <row r="326" spans="1:26" s="33" customFormat="1" ht="12.75" customHeight="1">
      <c r="A326" s="13"/>
      <c r="B326" s="38" t="s">
        <v>559</v>
      </c>
      <c r="C326" s="38" t="s">
        <v>506</v>
      </c>
      <c r="D326" s="111" t="s">
        <v>544</v>
      </c>
      <c r="E326" s="100" t="s">
        <v>54</v>
      </c>
      <c r="F326" s="28">
        <v>2758</v>
      </c>
      <c r="G326" s="97">
        <v>7</v>
      </c>
      <c r="H326" s="28">
        <f t="shared" si="38"/>
        <v>2408</v>
      </c>
      <c r="I326" s="42">
        <f t="shared" si="41"/>
        <v>0.25380710659898476</v>
      </c>
      <c r="J326" s="32"/>
      <c r="K326" s="14"/>
      <c r="L326" s="37">
        <f t="shared" si="39"/>
        <v>0</v>
      </c>
      <c r="M326" s="32"/>
      <c r="N326" s="106"/>
      <c r="O326" s="12"/>
      <c r="P326" s="11"/>
      <c r="Q326" s="106" t="str">
        <f aca="true" t="shared" si="42" ref="Q326:Q372">IF(H326&gt;3760,1," ")</f>
        <v> </v>
      </c>
      <c r="R326" s="141" t="str">
        <f aca="true" t="shared" si="43" ref="R326:R393">IF(L326&gt;5650,1," ")</f>
        <v> </v>
      </c>
      <c r="S326" s="106" t="str">
        <f aca="true" t="shared" si="44" ref="S326:S385">IF(M326&gt;88,1," ")</f>
        <v> </v>
      </c>
      <c r="T326" s="107" t="s">
        <v>571</v>
      </c>
      <c r="U326" s="102">
        <f t="shared" si="40"/>
      </c>
      <c r="V326" s="34"/>
      <c r="W326" s="34"/>
      <c r="X326" s="34"/>
      <c r="Y326" s="34"/>
      <c r="Z326" s="34"/>
    </row>
    <row r="327" spans="1:26" s="33" customFormat="1" ht="12.75" customHeight="1">
      <c r="A327" s="13"/>
      <c r="B327" s="108" t="s">
        <v>556</v>
      </c>
      <c r="C327" s="108" t="s">
        <v>35</v>
      </c>
      <c r="D327" s="104" t="s">
        <v>713</v>
      </c>
      <c r="E327" s="104" t="s">
        <v>52</v>
      </c>
      <c r="F327" s="28">
        <v>2875</v>
      </c>
      <c r="G327" s="97">
        <v>8</v>
      </c>
      <c r="H327" s="28">
        <f t="shared" si="38"/>
        <v>2475</v>
      </c>
      <c r="I327" s="42">
        <f t="shared" si="41"/>
        <v>0.2782608695652174</v>
      </c>
      <c r="J327" s="32"/>
      <c r="K327" s="14"/>
      <c r="L327" s="37">
        <f t="shared" si="39"/>
        <v>0</v>
      </c>
      <c r="M327" s="32"/>
      <c r="N327" s="11"/>
      <c r="O327" s="12"/>
      <c r="P327" s="11"/>
      <c r="Q327" s="106" t="str">
        <f t="shared" si="42"/>
        <v> </v>
      </c>
      <c r="R327" s="141" t="str">
        <f t="shared" si="43"/>
        <v> </v>
      </c>
      <c r="S327" s="106" t="str">
        <f t="shared" si="44"/>
        <v> </v>
      </c>
      <c r="T327" s="107" t="s">
        <v>571</v>
      </c>
      <c r="U327" s="102">
        <f t="shared" si="40"/>
      </c>
      <c r="V327" s="34"/>
      <c r="W327" s="34"/>
      <c r="X327" s="34"/>
      <c r="Y327" s="34"/>
      <c r="Z327" s="34"/>
    </row>
    <row r="328" spans="1:26" s="33" customFormat="1" ht="12.75" customHeight="1">
      <c r="A328" s="13"/>
      <c r="B328" s="105" t="s">
        <v>547</v>
      </c>
      <c r="C328" s="100" t="s">
        <v>523</v>
      </c>
      <c r="D328" s="113" t="s">
        <v>714</v>
      </c>
      <c r="E328" s="100" t="s">
        <v>53</v>
      </c>
      <c r="F328" s="28">
        <v>3005</v>
      </c>
      <c r="G328" s="97">
        <v>7</v>
      </c>
      <c r="H328" s="28">
        <f t="shared" si="38"/>
        <v>2655</v>
      </c>
      <c r="I328" s="42">
        <f t="shared" si="41"/>
        <v>0.23294509151414308</v>
      </c>
      <c r="J328" s="32"/>
      <c r="K328" s="14"/>
      <c r="L328" s="37">
        <f t="shared" si="39"/>
        <v>0</v>
      </c>
      <c r="M328" s="32"/>
      <c r="N328" s="11"/>
      <c r="O328" s="12"/>
      <c r="P328" s="38"/>
      <c r="Q328" s="106" t="str">
        <f t="shared" si="42"/>
        <v> </v>
      </c>
      <c r="R328" s="141" t="str">
        <f t="shared" si="43"/>
        <v> </v>
      </c>
      <c r="S328" s="106" t="str">
        <f t="shared" si="44"/>
        <v> </v>
      </c>
      <c r="T328" s="107" t="s">
        <v>571</v>
      </c>
      <c r="U328" s="102">
        <f t="shared" si="40"/>
      </c>
      <c r="V328" s="34"/>
      <c r="W328" s="34"/>
      <c r="X328" s="34"/>
      <c r="Y328" s="34"/>
      <c r="Z328" s="34"/>
    </row>
    <row r="329" spans="1:26" s="33" customFormat="1" ht="12.75" customHeight="1">
      <c r="A329" s="13"/>
      <c r="B329" s="100" t="s">
        <v>565</v>
      </c>
      <c r="C329" s="100" t="s">
        <v>47</v>
      </c>
      <c r="D329" s="115" t="s">
        <v>550</v>
      </c>
      <c r="E329" s="100" t="s">
        <v>53</v>
      </c>
      <c r="F329" s="28"/>
      <c r="G329" s="97"/>
      <c r="H329" s="28">
        <f aca="true" t="shared" si="45" ref="H329:H392">F329-50*G329</f>
        <v>0</v>
      </c>
      <c r="I329" s="42"/>
      <c r="J329" s="32">
        <v>48</v>
      </c>
      <c r="K329" s="14">
        <v>1</v>
      </c>
      <c r="L329" s="37">
        <f aca="true" t="shared" si="46" ref="L329:L392">J329*100-K329*250</f>
        <v>4550</v>
      </c>
      <c r="M329" s="32"/>
      <c r="N329" s="11"/>
      <c r="O329" s="12"/>
      <c r="P329" s="11"/>
      <c r="Q329" s="106" t="str">
        <f t="shared" si="42"/>
        <v> </v>
      </c>
      <c r="R329" s="141" t="str">
        <f t="shared" si="43"/>
        <v> </v>
      </c>
      <c r="S329" s="106" t="str">
        <f t="shared" si="44"/>
        <v> </v>
      </c>
      <c r="T329" s="107" t="s">
        <v>571</v>
      </c>
      <c r="U329" s="102">
        <f aca="true" t="shared" si="47" ref="U329:U385">IF(SUM(O329:S329)&gt;0,1,"")</f>
      </c>
      <c r="V329" s="34"/>
      <c r="W329" s="36"/>
      <c r="X329" s="36"/>
      <c r="Y329" s="36"/>
      <c r="Z329" s="36"/>
    </row>
    <row r="330" spans="1:26" s="33" customFormat="1" ht="12.75" customHeight="1">
      <c r="A330" s="13"/>
      <c r="B330" s="104" t="s">
        <v>548</v>
      </c>
      <c r="C330" s="104" t="s">
        <v>549</v>
      </c>
      <c r="D330" s="104" t="s">
        <v>550</v>
      </c>
      <c r="E330" s="100" t="s">
        <v>53</v>
      </c>
      <c r="F330" s="28">
        <v>2912</v>
      </c>
      <c r="G330" s="97">
        <v>6</v>
      </c>
      <c r="H330" s="28">
        <f t="shared" si="45"/>
        <v>2612</v>
      </c>
      <c r="I330" s="42">
        <f aca="true" t="shared" si="48" ref="I330:I367">G330/F330*100</f>
        <v>0.20604395604395606</v>
      </c>
      <c r="J330" s="32"/>
      <c r="K330" s="14"/>
      <c r="L330" s="37">
        <f t="shared" si="46"/>
        <v>0</v>
      </c>
      <c r="M330" s="32"/>
      <c r="N330" s="11"/>
      <c r="O330" s="12"/>
      <c r="P330" s="11"/>
      <c r="Q330" s="106" t="str">
        <f t="shared" si="42"/>
        <v> </v>
      </c>
      <c r="R330" s="141" t="str">
        <f t="shared" si="43"/>
        <v> </v>
      </c>
      <c r="S330" s="106" t="str">
        <f t="shared" si="44"/>
        <v> </v>
      </c>
      <c r="T330" s="107" t="s">
        <v>571</v>
      </c>
      <c r="U330" s="102">
        <f t="shared" si="47"/>
      </c>
      <c r="V330" s="34"/>
      <c r="W330" s="34"/>
      <c r="X330" s="34"/>
      <c r="Y330" s="34"/>
      <c r="Z330" s="34"/>
    </row>
    <row r="331" spans="1:26" s="33" customFormat="1" ht="12.75" customHeight="1">
      <c r="A331" s="13"/>
      <c r="B331" s="89" t="s">
        <v>527</v>
      </c>
      <c r="C331" s="100" t="s">
        <v>45</v>
      </c>
      <c r="D331" s="100" t="s">
        <v>715</v>
      </c>
      <c r="E331" s="100" t="s">
        <v>54</v>
      </c>
      <c r="F331" s="28">
        <v>3783</v>
      </c>
      <c r="G331" s="97">
        <v>2</v>
      </c>
      <c r="H331" s="28">
        <f t="shared" si="45"/>
        <v>3683</v>
      </c>
      <c r="I331" s="42">
        <f t="shared" si="48"/>
        <v>0.05286809410520751</v>
      </c>
      <c r="J331" s="112"/>
      <c r="K331" s="14"/>
      <c r="L331" s="37">
        <f t="shared" si="46"/>
        <v>0</v>
      </c>
      <c r="M331" s="32"/>
      <c r="N331" s="11"/>
      <c r="O331" s="12"/>
      <c r="P331" s="11"/>
      <c r="Q331" s="106" t="str">
        <f t="shared" si="42"/>
        <v> </v>
      </c>
      <c r="R331" s="141" t="str">
        <f t="shared" si="43"/>
        <v> </v>
      </c>
      <c r="S331" s="106" t="str">
        <f t="shared" si="44"/>
        <v> </v>
      </c>
      <c r="T331" s="107" t="s">
        <v>571</v>
      </c>
      <c r="U331" s="102">
        <f t="shared" si="47"/>
      </c>
      <c r="V331" s="34"/>
      <c r="W331" s="34"/>
      <c r="X331" s="34"/>
      <c r="Y331" s="34"/>
      <c r="Z331" s="34"/>
    </row>
    <row r="332" spans="1:26" s="33" customFormat="1" ht="12.75" customHeight="1">
      <c r="A332" s="13"/>
      <c r="B332" s="100" t="s">
        <v>545</v>
      </c>
      <c r="C332" s="100" t="s">
        <v>546</v>
      </c>
      <c r="D332" s="100" t="s">
        <v>715</v>
      </c>
      <c r="E332" s="100" t="s">
        <v>54</v>
      </c>
      <c r="F332" s="28">
        <v>3099</v>
      </c>
      <c r="G332" s="97">
        <v>6</v>
      </c>
      <c r="H332" s="28">
        <f t="shared" si="45"/>
        <v>2799</v>
      </c>
      <c r="I332" s="42">
        <f t="shared" si="48"/>
        <v>0.1936108422071636</v>
      </c>
      <c r="J332" s="32"/>
      <c r="K332" s="14"/>
      <c r="L332" s="37">
        <f t="shared" si="46"/>
        <v>0</v>
      </c>
      <c r="M332" s="32"/>
      <c r="N332" s="11"/>
      <c r="O332" s="12"/>
      <c r="P332" s="11"/>
      <c r="Q332" s="106" t="str">
        <f t="shared" si="42"/>
        <v> </v>
      </c>
      <c r="R332" s="141" t="str">
        <f t="shared" si="43"/>
        <v> </v>
      </c>
      <c r="S332" s="106" t="str">
        <f t="shared" si="44"/>
        <v> </v>
      </c>
      <c r="T332" s="107" t="s">
        <v>571</v>
      </c>
      <c r="U332" s="102">
        <f t="shared" si="47"/>
      </c>
      <c r="V332" s="34"/>
      <c r="W332" s="34"/>
      <c r="X332" s="34"/>
      <c r="Y332" s="34"/>
      <c r="Z332" s="34"/>
    </row>
    <row r="333" spans="1:26" s="33" customFormat="1" ht="12.75" customHeight="1">
      <c r="A333" s="13"/>
      <c r="B333" s="104" t="s">
        <v>535</v>
      </c>
      <c r="C333" s="116" t="s">
        <v>536</v>
      </c>
      <c r="D333" s="104" t="s">
        <v>716</v>
      </c>
      <c r="E333" s="100" t="s">
        <v>53</v>
      </c>
      <c r="F333" s="28">
        <v>3190</v>
      </c>
      <c r="G333" s="97">
        <v>0</v>
      </c>
      <c r="H333" s="28">
        <f t="shared" si="45"/>
        <v>3190</v>
      </c>
      <c r="I333" s="42">
        <f t="shared" si="48"/>
        <v>0</v>
      </c>
      <c r="J333" s="32"/>
      <c r="K333" s="14"/>
      <c r="L333" s="37">
        <f t="shared" si="46"/>
        <v>0</v>
      </c>
      <c r="M333" s="32"/>
      <c r="N333" s="11"/>
      <c r="O333" s="12"/>
      <c r="P333" s="11"/>
      <c r="Q333" s="106" t="str">
        <f t="shared" si="42"/>
        <v> </v>
      </c>
      <c r="R333" s="141" t="str">
        <f t="shared" si="43"/>
        <v> </v>
      </c>
      <c r="S333" s="106" t="str">
        <f t="shared" si="44"/>
        <v> </v>
      </c>
      <c r="T333" s="107" t="s">
        <v>571</v>
      </c>
      <c r="U333" s="102">
        <f t="shared" si="47"/>
      </c>
      <c r="V333" s="34"/>
      <c r="W333" s="34"/>
      <c r="X333" s="34"/>
      <c r="Y333" s="34"/>
      <c r="Z333" s="34"/>
    </row>
    <row r="334" spans="1:26" s="33" customFormat="1" ht="12.75" customHeight="1">
      <c r="A334" s="13"/>
      <c r="B334" s="38" t="s">
        <v>532</v>
      </c>
      <c r="C334" s="38" t="s">
        <v>533</v>
      </c>
      <c r="D334" s="104" t="s">
        <v>716</v>
      </c>
      <c r="E334" s="100" t="s">
        <v>52</v>
      </c>
      <c r="F334" s="28">
        <v>3672</v>
      </c>
      <c r="G334" s="97">
        <v>5</v>
      </c>
      <c r="H334" s="28">
        <f t="shared" si="45"/>
        <v>3422</v>
      </c>
      <c r="I334" s="42">
        <f t="shared" si="48"/>
        <v>0.13616557734204793</v>
      </c>
      <c r="J334" s="32"/>
      <c r="K334" s="14"/>
      <c r="L334" s="37">
        <f t="shared" si="46"/>
        <v>0</v>
      </c>
      <c r="M334" s="32"/>
      <c r="N334" s="11"/>
      <c r="O334" s="12"/>
      <c r="P334" s="11"/>
      <c r="Q334" s="106" t="str">
        <f t="shared" si="42"/>
        <v> </v>
      </c>
      <c r="R334" s="141" t="str">
        <f t="shared" si="43"/>
        <v> </v>
      </c>
      <c r="S334" s="106" t="str">
        <f t="shared" si="44"/>
        <v> </v>
      </c>
      <c r="T334" s="107" t="s">
        <v>571</v>
      </c>
      <c r="U334" s="102">
        <f t="shared" si="47"/>
      </c>
      <c r="V334" s="34"/>
      <c r="W334" s="34"/>
      <c r="X334" s="34"/>
      <c r="Y334" s="34"/>
      <c r="Z334" s="34"/>
    </row>
    <row r="335" spans="1:26" s="33" customFormat="1" ht="12.75" customHeight="1">
      <c r="A335" s="13"/>
      <c r="B335" s="104" t="s">
        <v>541</v>
      </c>
      <c r="C335" s="104" t="s">
        <v>61</v>
      </c>
      <c r="D335" s="104" t="s">
        <v>716</v>
      </c>
      <c r="E335" s="104" t="s">
        <v>52</v>
      </c>
      <c r="F335" s="28">
        <v>3100</v>
      </c>
      <c r="G335" s="14">
        <v>3</v>
      </c>
      <c r="H335" s="28">
        <f t="shared" si="45"/>
        <v>2950</v>
      </c>
      <c r="I335" s="42">
        <f t="shared" si="48"/>
        <v>0.0967741935483871</v>
      </c>
      <c r="J335" s="32"/>
      <c r="K335" s="14"/>
      <c r="L335" s="37">
        <f t="shared" si="46"/>
        <v>0</v>
      </c>
      <c r="M335" s="32"/>
      <c r="N335" s="11"/>
      <c r="O335" s="12"/>
      <c r="P335" s="11"/>
      <c r="Q335" s="106" t="str">
        <f t="shared" si="42"/>
        <v> </v>
      </c>
      <c r="R335" s="141" t="str">
        <f t="shared" si="43"/>
        <v> </v>
      </c>
      <c r="S335" s="106" t="str">
        <f t="shared" si="44"/>
        <v> </v>
      </c>
      <c r="T335" s="107" t="s">
        <v>571</v>
      </c>
      <c r="U335" s="102">
        <f t="shared" si="47"/>
      </c>
      <c r="V335" s="34"/>
      <c r="W335" s="34"/>
      <c r="X335" s="34"/>
      <c r="Y335" s="34"/>
      <c r="Z335" s="34"/>
    </row>
    <row r="336" spans="1:26" s="33" customFormat="1" ht="12.75" customHeight="1">
      <c r="A336" s="13"/>
      <c r="B336" s="115" t="s">
        <v>539</v>
      </c>
      <c r="C336" s="100" t="s">
        <v>540</v>
      </c>
      <c r="D336" s="104" t="s">
        <v>716</v>
      </c>
      <c r="E336" s="104" t="s">
        <v>56</v>
      </c>
      <c r="F336" s="28">
        <v>3318</v>
      </c>
      <c r="G336" s="97">
        <v>7</v>
      </c>
      <c r="H336" s="28">
        <f t="shared" si="45"/>
        <v>2968</v>
      </c>
      <c r="I336" s="42">
        <f t="shared" si="48"/>
        <v>0.21097046413502107</v>
      </c>
      <c r="J336" s="32"/>
      <c r="K336" s="14"/>
      <c r="L336" s="37">
        <f t="shared" si="46"/>
        <v>0</v>
      </c>
      <c r="M336" s="32"/>
      <c r="N336" s="11"/>
      <c r="O336" s="12"/>
      <c r="P336" s="39"/>
      <c r="Q336" s="106" t="str">
        <f t="shared" si="42"/>
        <v> </v>
      </c>
      <c r="R336" s="141" t="str">
        <f t="shared" si="43"/>
        <v> </v>
      </c>
      <c r="S336" s="106" t="str">
        <f t="shared" si="44"/>
        <v> </v>
      </c>
      <c r="T336" s="107" t="s">
        <v>571</v>
      </c>
      <c r="U336" s="102">
        <f t="shared" si="47"/>
      </c>
      <c r="V336" s="34"/>
      <c r="W336" s="34"/>
      <c r="X336" s="34"/>
      <c r="Y336" s="34"/>
      <c r="Z336" s="34"/>
    </row>
    <row r="337" spans="1:26" s="33" customFormat="1" ht="12.75" customHeight="1">
      <c r="A337" s="13"/>
      <c r="B337" s="104" t="s">
        <v>537</v>
      </c>
      <c r="C337" s="100" t="s">
        <v>243</v>
      </c>
      <c r="D337" s="105" t="s">
        <v>538</v>
      </c>
      <c r="E337" s="100" t="s">
        <v>54</v>
      </c>
      <c r="F337" s="28">
        <v>3302</v>
      </c>
      <c r="G337" s="97">
        <v>3</v>
      </c>
      <c r="H337" s="28">
        <f t="shared" si="45"/>
        <v>3152</v>
      </c>
      <c r="I337" s="42">
        <f t="shared" si="48"/>
        <v>0.09085402786190189</v>
      </c>
      <c r="J337" s="32"/>
      <c r="K337" s="14"/>
      <c r="L337" s="37">
        <f t="shared" si="46"/>
        <v>0</v>
      </c>
      <c r="M337" s="32"/>
      <c r="N337" s="106"/>
      <c r="O337" s="12"/>
      <c r="P337" s="11"/>
      <c r="Q337" s="106" t="str">
        <f t="shared" si="42"/>
        <v> </v>
      </c>
      <c r="R337" s="141" t="str">
        <f t="shared" si="43"/>
        <v> </v>
      </c>
      <c r="S337" s="106" t="str">
        <f t="shared" si="44"/>
        <v> </v>
      </c>
      <c r="T337" s="107" t="s">
        <v>571</v>
      </c>
      <c r="U337" s="102">
        <f t="shared" si="47"/>
      </c>
      <c r="V337" s="34"/>
      <c r="W337" s="34"/>
      <c r="X337" s="34"/>
      <c r="Y337" s="34"/>
      <c r="Z337" s="34"/>
    </row>
    <row r="338" spans="1:26" s="33" customFormat="1" ht="12.75" customHeight="1">
      <c r="A338" s="13"/>
      <c r="B338" s="100" t="s">
        <v>560</v>
      </c>
      <c r="C338" s="100" t="s">
        <v>561</v>
      </c>
      <c r="D338" s="108" t="s">
        <v>538</v>
      </c>
      <c r="E338" s="100" t="s">
        <v>54</v>
      </c>
      <c r="F338" s="28">
        <v>2907</v>
      </c>
      <c r="G338" s="97">
        <v>10</v>
      </c>
      <c r="H338" s="28">
        <f t="shared" si="45"/>
        <v>2407</v>
      </c>
      <c r="I338" s="42">
        <f t="shared" si="48"/>
        <v>0.3439972480220158</v>
      </c>
      <c r="J338" s="32"/>
      <c r="K338" s="14"/>
      <c r="L338" s="37">
        <f t="shared" si="46"/>
        <v>0</v>
      </c>
      <c r="M338" s="32"/>
      <c r="N338" s="11"/>
      <c r="O338" s="12"/>
      <c r="P338" s="11"/>
      <c r="Q338" s="106" t="str">
        <f t="shared" si="42"/>
        <v> </v>
      </c>
      <c r="R338" s="141" t="str">
        <f t="shared" si="43"/>
        <v> </v>
      </c>
      <c r="S338" s="106" t="str">
        <f t="shared" si="44"/>
        <v> </v>
      </c>
      <c r="T338" s="107" t="s">
        <v>571</v>
      </c>
      <c r="U338" s="102">
        <f t="shared" si="47"/>
      </c>
      <c r="V338" s="34"/>
      <c r="W338" s="34"/>
      <c r="X338" s="34"/>
      <c r="Y338" s="34"/>
      <c r="Z338" s="34"/>
    </row>
    <row r="339" spans="1:26" s="33" customFormat="1" ht="12.75" customHeight="1">
      <c r="A339" s="13"/>
      <c r="B339" s="115" t="s">
        <v>553</v>
      </c>
      <c r="C339" s="100" t="s">
        <v>234</v>
      </c>
      <c r="D339" s="104" t="s">
        <v>538</v>
      </c>
      <c r="E339" s="104" t="s">
        <v>53</v>
      </c>
      <c r="F339" s="28">
        <v>2662</v>
      </c>
      <c r="G339" s="122">
        <v>3</v>
      </c>
      <c r="H339" s="28">
        <f t="shared" si="45"/>
        <v>2512</v>
      </c>
      <c r="I339" s="42">
        <f t="shared" si="48"/>
        <v>0.11269722013523666</v>
      </c>
      <c r="J339" s="32">
        <v>45</v>
      </c>
      <c r="K339" s="14">
        <v>3</v>
      </c>
      <c r="L339" s="37">
        <f t="shared" si="46"/>
        <v>3750</v>
      </c>
      <c r="M339" s="32"/>
      <c r="N339" s="128"/>
      <c r="O339" s="46"/>
      <c r="P339" s="39"/>
      <c r="Q339" s="106" t="str">
        <f t="shared" si="42"/>
        <v> </v>
      </c>
      <c r="R339" s="141" t="str">
        <f t="shared" si="43"/>
        <v> </v>
      </c>
      <c r="S339" s="106" t="str">
        <f t="shared" si="44"/>
        <v> </v>
      </c>
      <c r="T339" s="107" t="s">
        <v>571</v>
      </c>
      <c r="U339" s="102">
        <f t="shared" si="47"/>
      </c>
      <c r="V339" s="34"/>
      <c r="W339" s="34"/>
      <c r="X339" s="34"/>
      <c r="Y339" s="34"/>
      <c r="Z339" s="34"/>
    </row>
    <row r="340" spans="1:26" s="33" customFormat="1" ht="12.75" customHeight="1">
      <c r="A340" s="13"/>
      <c r="B340" s="104" t="s">
        <v>529</v>
      </c>
      <c r="C340" s="116" t="s">
        <v>530</v>
      </c>
      <c r="D340" s="105" t="s">
        <v>531</v>
      </c>
      <c r="E340" s="100" t="s">
        <v>53</v>
      </c>
      <c r="F340" s="28">
        <v>3652</v>
      </c>
      <c r="G340" s="97">
        <v>3</v>
      </c>
      <c r="H340" s="28">
        <f t="shared" si="45"/>
        <v>3502</v>
      </c>
      <c r="I340" s="42">
        <f t="shared" si="48"/>
        <v>0.08214676889375684</v>
      </c>
      <c r="J340" s="29"/>
      <c r="K340" s="14"/>
      <c r="L340" s="37">
        <f t="shared" si="46"/>
        <v>0</v>
      </c>
      <c r="M340" s="32"/>
      <c r="N340" s="11"/>
      <c r="O340" s="12"/>
      <c r="P340" s="39"/>
      <c r="Q340" s="106" t="str">
        <f t="shared" si="42"/>
        <v> </v>
      </c>
      <c r="R340" s="141" t="str">
        <f t="shared" si="43"/>
        <v> </v>
      </c>
      <c r="S340" s="106" t="str">
        <f t="shared" si="44"/>
        <v> </v>
      </c>
      <c r="T340" s="107" t="s">
        <v>571</v>
      </c>
      <c r="U340" s="102">
        <f t="shared" si="47"/>
      </c>
      <c r="V340" s="34"/>
      <c r="W340" s="34"/>
      <c r="X340" s="34"/>
      <c r="Y340" s="34"/>
      <c r="Z340" s="34"/>
    </row>
    <row r="341" spans="1:26" s="33" customFormat="1" ht="12.75" customHeight="1">
      <c r="A341" s="13"/>
      <c r="B341" s="105" t="s">
        <v>542</v>
      </c>
      <c r="C341" s="100" t="s">
        <v>35</v>
      </c>
      <c r="D341" s="113" t="s">
        <v>531</v>
      </c>
      <c r="E341" s="100" t="s">
        <v>53</v>
      </c>
      <c r="F341" s="28">
        <v>2968</v>
      </c>
      <c r="G341" s="97">
        <v>2</v>
      </c>
      <c r="H341" s="28">
        <f t="shared" si="45"/>
        <v>2868</v>
      </c>
      <c r="I341" s="42">
        <f t="shared" si="48"/>
        <v>0.06738544474393532</v>
      </c>
      <c r="J341" s="32"/>
      <c r="K341" s="14"/>
      <c r="L341" s="37">
        <f t="shared" si="46"/>
        <v>0</v>
      </c>
      <c r="M341" s="32"/>
      <c r="N341" s="11"/>
      <c r="O341" s="12"/>
      <c r="P341" s="11"/>
      <c r="Q341" s="106" t="str">
        <f t="shared" si="42"/>
        <v> </v>
      </c>
      <c r="R341" s="141" t="str">
        <f t="shared" si="43"/>
        <v> </v>
      </c>
      <c r="S341" s="106" t="str">
        <f t="shared" si="44"/>
        <v> </v>
      </c>
      <c r="T341" s="107" t="s">
        <v>571</v>
      </c>
      <c r="U341" s="102">
        <f t="shared" si="47"/>
      </c>
      <c r="V341" s="34"/>
      <c r="W341" s="34"/>
      <c r="X341" s="34"/>
      <c r="Y341" s="34"/>
      <c r="Z341" s="34"/>
    </row>
    <row r="342" spans="1:26" s="33" customFormat="1" ht="12.75" customHeight="1">
      <c r="A342" s="13"/>
      <c r="B342" s="100" t="s">
        <v>528</v>
      </c>
      <c r="C342" s="100" t="s">
        <v>34</v>
      </c>
      <c r="D342" s="100" t="s">
        <v>717</v>
      </c>
      <c r="E342" s="100" t="s">
        <v>54</v>
      </c>
      <c r="F342" s="28">
        <v>3866</v>
      </c>
      <c r="G342" s="97">
        <v>6</v>
      </c>
      <c r="H342" s="28">
        <f t="shared" si="45"/>
        <v>3566</v>
      </c>
      <c r="I342" s="42">
        <f t="shared" si="48"/>
        <v>0.1551991722710812</v>
      </c>
      <c r="J342" s="32"/>
      <c r="K342" s="14"/>
      <c r="L342" s="37">
        <f t="shared" si="46"/>
        <v>0</v>
      </c>
      <c r="M342" s="32"/>
      <c r="N342" s="106"/>
      <c r="O342" s="12"/>
      <c r="P342" s="11"/>
      <c r="Q342" s="106" t="str">
        <f t="shared" si="42"/>
        <v> </v>
      </c>
      <c r="R342" s="141" t="str">
        <f t="shared" si="43"/>
        <v> </v>
      </c>
      <c r="S342" s="106" t="str">
        <f t="shared" si="44"/>
        <v> </v>
      </c>
      <c r="T342" s="107" t="s">
        <v>571</v>
      </c>
      <c r="U342" s="102">
        <f t="shared" si="47"/>
      </c>
      <c r="V342" s="34"/>
      <c r="W342" s="34"/>
      <c r="X342" s="34"/>
      <c r="Y342" s="34"/>
      <c r="Z342" s="34"/>
    </row>
    <row r="343" spans="1:26" s="40" customFormat="1" ht="12.75" customHeight="1">
      <c r="A343" s="13"/>
      <c r="B343" s="104" t="s">
        <v>534</v>
      </c>
      <c r="C343" s="104" t="s">
        <v>36</v>
      </c>
      <c r="D343" s="100" t="s">
        <v>717</v>
      </c>
      <c r="E343" s="100" t="s">
        <v>54</v>
      </c>
      <c r="F343" s="28">
        <v>3356</v>
      </c>
      <c r="G343" s="97">
        <v>2</v>
      </c>
      <c r="H343" s="28">
        <f t="shared" si="45"/>
        <v>3256</v>
      </c>
      <c r="I343" s="42">
        <f t="shared" si="48"/>
        <v>0.05959475566150178</v>
      </c>
      <c r="J343" s="32"/>
      <c r="K343" s="14"/>
      <c r="L343" s="37">
        <f t="shared" si="46"/>
        <v>0</v>
      </c>
      <c r="M343" s="32"/>
      <c r="N343" s="11"/>
      <c r="O343" s="12"/>
      <c r="P343" s="11"/>
      <c r="Q343" s="106" t="str">
        <f t="shared" si="42"/>
        <v> </v>
      </c>
      <c r="R343" s="141" t="str">
        <f t="shared" si="43"/>
        <v> </v>
      </c>
      <c r="S343" s="106" t="str">
        <f t="shared" si="44"/>
        <v> </v>
      </c>
      <c r="T343" s="107" t="s">
        <v>571</v>
      </c>
      <c r="U343" s="102">
        <f t="shared" si="47"/>
      </c>
      <c r="V343" s="34"/>
      <c r="W343" s="34"/>
      <c r="X343" s="34"/>
      <c r="Y343" s="34"/>
      <c r="Z343" s="34"/>
    </row>
    <row r="344" spans="1:26" s="33" customFormat="1" ht="12.75" customHeight="1">
      <c r="A344" s="13"/>
      <c r="B344" s="108" t="s">
        <v>562</v>
      </c>
      <c r="C344" s="104" t="s">
        <v>563</v>
      </c>
      <c r="D344" s="100" t="s">
        <v>717</v>
      </c>
      <c r="E344" s="100" t="s">
        <v>54</v>
      </c>
      <c r="F344" s="28">
        <v>2641</v>
      </c>
      <c r="G344" s="118">
        <v>7</v>
      </c>
      <c r="H344" s="28">
        <f t="shared" si="45"/>
        <v>2291</v>
      </c>
      <c r="I344" s="42">
        <f t="shared" si="48"/>
        <v>0.2650511170011359</v>
      </c>
      <c r="J344" s="32"/>
      <c r="K344" s="14"/>
      <c r="L344" s="37">
        <f t="shared" si="46"/>
        <v>0</v>
      </c>
      <c r="M344" s="32"/>
      <c r="N344" s="11"/>
      <c r="O344" s="12"/>
      <c r="P344" s="11"/>
      <c r="Q344" s="106" t="str">
        <f t="shared" si="42"/>
        <v> </v>
      </c>
      <c r="R344" s="141" t="str">
        <f t="shared" si="43"/>
        <v> </v>
      </c>
      <c r="S344" s="106" t="str">
        <f t="shared" si="44"/>
        <v> </v>
      </c>
      <c r="T344" s="107" t="s">
        <v>571</v>
      </c>
      <c r="U344" s="102">
        <f t="shared" si="47"/>
      </c>
      <c r="V344" s="34"/>
      <c r="W344" s="34"/>
      <c r="X344" s="34"/>
      <c r="Y344" s="34"/>
      <c r="Z344" s="34"/>
    </row>
    <row r="345" spans="1:26" s="33" customFormat="1" ht="12.75" customHeight="1">
      <c r="A345" s="13"/>
      <c r="B345" s="96" t="s">
        <v>551</v>
      </c>
      <c r="C345" s="96" t="s">
        <v>236</v>
      </c>
      <c r="D345" s="104" t="s">
        <v>552</v>
      </c>
      <c r="E345" s="131" t="s">
        <v>53</v>
      </c>
      <c r="F345" s="28">
        <v>2716</v>
      </c>
      <c r="G345" s="15">
        <v>3</v>
      </c>
      <c r="H345" s="28">
        <f t="shared" si="45"/>
        <v>2566</v>
      </c>
      <c r="I345" s="42">
        <f t="shared" si="48"/>
        <v>0.11045655375552282</v>
      </c>
      <c r="J345" s="32"/>
      <c r="K345" s="14"/>
      <c r="L345" s="37">
        <f t="shared" si="46"/>
        <v>0</v>
      </c>
      <c r="M345" s="32"/>
      <c r="N345" s="11"/>
      <c r="O345" s="12"/>
      <c r="P345" s="11"/>
      <c r="Q345" s="106" t="str">
        <f t="shared" si="42"/>
        <v> </v>
      </c>
      <c r="R345" s="141" t="str">
        <f t="shared" si="43"/>
        <v> </v>
      </c>
      <c r="S345" s="106" t="str">
        <f t="shared" si="44"/>
        <v> </v>
      </c>
      <c r="T345" s="107" t="s">
        <v>571</v>
      </c>
      <c r="U345" s="102">
        <f t="shared" si="47"/>
      </c>
      <c r="V345" s="34"/>
      <c r="W345" s="34"/>
      <c r="X345" s="34"/>
      <c r="Y345" s="34"/>
      <c r="Z345" s="34"/>
    </row>
    <row r="346" spans="1:26" s="33" customFormat="1" ht="12.75" customHeight="1">
      <c r="A346" s="13"/>
      <c r="B346" s="100" t="s">
        <v>554</v>
      </c>
      <c r="C346" s="100" t="s">
        <v>555</v>
      </c>
      <c r="D346" s="38" t="s">
        <v>552</v>
      </c>
      <c r="E346" s="104" t="s">
        <v>52</v>
      </c>
      <c r="F346" s="28">
        <v>2488</v>
      </c>
      <c r="G346" s="97">
        <v>0</v>
      </c>
      <c r="H346" s="28">
        <f t="shared" si="45"/>
        <v>2488</v>
      </c>
      <c r="I346" s="42">
        <f t="shared" si="48"/>
        <v>0</v>
      </c>
      <c r="J346" s="32"/>
      <c r="K346" s="14"/>
      <c r="L346" s="37">
        <f t="shared" si="46"/>
        <v>0</v>
      </c>
      <c r="M346" s="32"/>
      <c r="N346" s="106"/>
      <c r="O346" s="12"/>
      <c r="P346" s="11"/>
      <c r="Q346" s="106" t="str">
        <f t="shared" si="42"/>
        <v> </v>
      </c>
      <c r="R346" s="141" t="str">
        <f t="shared" si="43"/>
        <v> </v>
      </c>
      <c r="S346" s="106" t="str">
        <f t="shared" si="44"/>
        <v> </v>
      </c>
      <c r="T346" s="107" t="s">
        <v>571</v>
      </c>
      <c r="U346" s="102">
        <f t="shared" si="47"/>
      </c>
      <c r="V346" s="34"/>
      <c r="W346" s="34"/>
      <c r="X346" s="34"/>
      <c r="Y346" s="34"/>
      <c r="Z346" s="34"/>
    </row>
    <row r="347" spans="1:26" s="33" customFormat="1" ht="12.75" customHeight="1">
      <c r="A347" s="13"/>
      <c r="B347" s="100" t="s">
        <v>557</v>
      </c>
      <c r="C347" s="100" t="s">
        <v>67</v>
      </c>
      <c r="D347" s="100" t="s">
        <v>558</v>
      </c>
      <c r="E347" s="100" t="s">
        <v>56</v>
      </c>
      <c r="F347" s="28">
        <v>2661</v>
      </c>
      <c r="G347" s="97">
        <v>5</v>
      </c>
      <c r="H347" s="28">
        <f t="shared" si="45"/>
        <v>2411</v>
      </c>
      <c r="I347" s="42">
        <f t="shared" si="48"/>
        <v>0.18789928598271327</v>
      </c>
      <c r="J347" s="32"/>
      <c r="K347" s="14"/>
      <c r="L347" s="37">
        <f t="shared" si="46"/>
        <v>0</v>
      </c>
      <c r="M347" s="32"/>
      <c r="N347" s="11"/>
      <c r="O347" s="12"/>
      <c r="P347" s="11"/>
      <c r="Q347" s="106" t="str">
        <f t="shared" si="42"/>
        <v> </v>
      </c>
      <c r="R347" s="141" t="str">
        <f t="shared" si="43"/>
        <v> </v>
      </c>
      <c r="S347" s="106" t="str">
        <f t="shared" si="44"/>
        <v> </v>
      </c>
      <c r="T347" s="107" t="s">
        <v>571</v>
      </c>
      <c r="U347" s="102">
        <f t="shared" si="47"/>
      </c>
      <c r="V347" s="34"/>
      <c r="W347" s="34"/>
      <c r="X347" s="34"/>
      <c r="Y347" s="34"/>
      <c r="Z347" s="34"/>
    </row>
    <row r="348" spans="1:26" s="33" customFormat="1" ht="12.75" customHeight="1">
      <c r="A348" s="13"/>
      <c r="B348" s="104" t="s">
        <v>653</v>
      </c>
      <c r="C348" s="104" t="s">
        <v>232</v>
      </c>
      <c r="D348" s="100" t="s">
        <v>728</v>
      </c>
      <c r="E348" s="133" t="s">
        <v>52</v>
      </c>
      <c r="F348" s="28">
        <v>2184</v>
      </c>
      <c r="G348" s="97">
        <v>3</v>
      </c>
      <c r="H348" s="28">
        <f t="shared" si="45"/>
        <v>2034</v>
      </c>
      <c r="I348" s="42">
        <f t="shared" si="48"/>
        <v>0.13736263736263737</v>
      </c>
      <c r="J348" s="112"/>
      <c r="K348" s="14"/>
      <c r="L348" s="37">
        <f t="shared" si="46"/>
        <v>0</v>
      </c>
      <c r="M348" s="98"/>
      <c r="N348" s="11"/>
      <c r="O348" s="12"/>
      <c r="P348" s="11"/>
      <c r="Q348" s="106" t="str">
        <f t="shared" si="42"/>
        <v> </v>
      </c>
      <c r="R348" s="141" t="str">
        <f t="shared" si="43"/>
        <v> </v>
      </c>
      <c r="S348" s="106" t="str">
        <f t="shared" si="44"/>
        <v> </v>
      </c>
      <c r="T348" s="107" t="s">
        <v>657</v>
      </c>
      <c r="U348" s="102">
        <f t="shared" si="47"/>
      </c>
      <c r="V348" s="34"/>
      <c r="W348" s="34"/>
      <c r="X348" s="34"/>
      <c r="Y348" s="34"/>
      <c r="Z348" s="34"/>
    </row>
    <row r="349" spans="1:26" s="33" customFormat="1" ht="12.75" customHeight="1">
      <c r="A349" s="13"/>
      <c r="B349" s="104" t="s">
        <v>648</v>
      </c>
      <c r="C349" s="104" t="s">
        <v>48</v>
      </c>
      <c r="D349" s="100" t="s">
        <v>728</v>
      </c>
      <c r="E349" s="133" t="s">
        <v>53</v>
      </c>
      <c r="F349" s="28">
        <v>2460</v>
      </c>
      <c r="G349" s="97">
        <v>0</v>
      </c>
      <c r="H349" s="28">
        <f t="shared" si="45"/>
        <v>2460</v>
      </c>
      <c r="I349" s="42">
        <f t="shared" si="48"/>
        <v>0</v>
      </c>
      <c r="J349" s="112"/>
      <c r="K349" s="14"/>
      <c r="L349" s="37">
        <f t="shared" si="46"/>
        <v>0</v>
      </c>
      <c r="M349" s="98"/>
      <c r="N349" s="11"/>
      <c r="O349" s="12"/>
      <c r="P349" s="11"/>
      <c r="Q349" s="106" t="str">
        <f t="shared" si="42"/>
        <v> </v>
      </c>
      <c r="R349" s="141" t="str">
        <f t="shared" si="43"/>
        <v> </v>
      </c>
      <c r="S349" s="106" t="str">
        <f t="shared" si="44"/>
        <v> </v>
      </c>
      <c r="T349" s="107" t="s">
        <v>657</v>
      </c>
      <c r="U349" s="102">
        <f t="shared" si="47"/>
      </c>
      <c r="V349" s="34"/>
      <c r="W349" s="34"/>
      <c r="X349" s="34"/>
      <c r="Y349" s="34"/>
      <c r="Z349" s="34"/>
    </row>
    <row r="350" spans="1:26" s="33" customFormat="1" ht="12.75" customHeight="1">
      <c r="A350" s="13"/>
      <c r="B350" s="104" t="s">
        <v>633</v>
      </c>
      <c r="C350" s="104" t="s">
        <v>29</v>
      </c>
      <c r="D350" s="108" t="s">
        <v>727</v>
      </c>
      <c r="E350" s="133" t="s">
        <v>52</v>
      </c>
      <c r="F350" s="28">
        <v>2870</v>
      </c>
      <c r="G350" s="97">
        <v>2</v>
      </c>
      <c r="H350" s="28">
        <f t="shared" si="45"/>
        <v>2770</v>
      </c>
      <c r="I350" s="42">
        <f t="shared" si="48"/>
        <v>0.06968641114982578</v>
      </c>
      <c r="J350" s="112"/>
      <c r="K350" s="14"/>
      <c r="L350" s="37">
        <f t="shared" si="46"/>
        <v>0</v>
      </c>
      <c r="M350" s="98"/>
      <c r="N350" s="11"/>
      <c r="O350" s="12"/>
      <c r="P350" s="11"/>
      <c r="Q350" s="106" t="str">
        <f t="shared" si="42"/>
        <v> </v>
      </c>
      <c r="R350" s="141" t="str">
        <f t="shared" si="43"/>
        <v> </v>
      </c>
      <c r="S350" s="106" t="str">
        <f t="shared" si="44"/>
        <v> </v>
      </c>
      <c r="T350" s="107" t="s">
        <v>657</v>
      </c>
      <c r="U350" s="102">
        <f t="shared" si="47"/>
      </c>
      <c r="V350" s="34"/>
      <c r="W350" s="34"/>
      <c r="X350" s="34"/>
      <c r="Y350" s="34"/>
      <c r="Z350" s="34"/>
    </row>
    <row r="351" spans="1:26" s="33" customFormat="1" ht="12.75" customHeight="1">
      <c r="A351" s="13"/>
      <c r="B351" s="104" t="s">
        <v>633</v>
      </c>
      <c r="C351" s="104" t="s">
        <v>567</v>
      </c>
      <c r="D351" s="100" t="s">
        <v>729</v>
      </c>
      <c r="E351" s="133" t="s">
        <v>52</v>
      </c>
      <c r="F351" s="28">
        <v>3679</v>
      </c>
      <c r="G351" s="97">
        <v>2</v>
      </c>
      <c r="H351" s="28">
        <f t="shared" si="45"/>
        <v>3579</v>
      </c>
      <c r="I351" s="42">
        <f t="shared" si="48"/>
        <v>0.05436259853220984</v>
      </c>
      <c r="J351" s="112">
        <v>57</v>
      </c>
      <c r="K351" s="14">
        <v>1</v>
      </c>
      <c r="L351" s="37">
        <f t="shared" si="46"/>
        <v>5450</v>
      </c>
      <c r="M351" s="98"/>
      <c r="N351" s="11"/>
      <c r="O351" s="12"/>
      <c r="P351" s="11"/>
      <c r="Q351" s="106" t="str">
        <f t="shared" si="42"/>
        <v> </v>
      </c>
      <c r="R351" s="141" t="str">
        <f t="shared" si="43"/>
        <v> </v>
      </c>
      <c r="S351" s="106" t="str">
        <f t="shared" si="44"/>
        <v> </v>
      </c>
      <c r="T351" s="107" t="s">
        <v>657</v>
      </c>
      <c r="U351" s="102">
        <f t="shared" si="47"/>
      </c>
      <c r="V351" s="34"/>
      <c r="W351" s="34"/>
      <c r="X351" s="34"/>
      <c r="Y351" s="34"/>
      <c r="Z351" s="34"/>
    </row>
    <row r="352" spans="1:26" s="33" customFormat="1" ht="12.75" customHeight="1">
      <c r="A352" s="13"/>
      <c r="B352" s="104" t="s">
        <v>638</v>
      </c>
      <c r="C352" s="104" t="s">
        <v>625</v>
      </c>
      <c r="D352" s="100" t="s">
        <v>729</v>
      </c>
      <c r="E352" s="133" t="s">
        <v>53</v>
      </c>
      <c r="F352" s="28">
        <v>3076</v>
      </c>
      <c r="G352" s="97">
        <v>3</v>
      </c>
      <c r="H352" s="28">
        <f t="shared" si="45"/>
        <v>2926</v>
      </c>
      <c r="I352" s="42">
        <f t="shared" si="48"/>
        <v>0.0975292587776333</v>
      </c>
      <c r="J352" s="112"/>
      <c r="K352" s="14"/>
      <c r="L352" s="37">
        <f t="shared" si="46"/>
        <v>0</v>
      </c>
      <c r="M352" s="98"/>
      <c r="N352" s="11"/>
      <c r="O352" s="12"/>
      <c r="P352" s="11"/>
      <c r="Q352" s="106" t="str">
        <f t="shared" si="42"/>
        <v> </v>
      </c>
      <c r="R352" s="141" t="str">
        <f t="shared" si="43"/>
        <v> </v>
      </c>
      <c r="S352" s="106" t="str">
        <f t="shared" si="44"/>
        <v> </v>
      </c>
      <c r="T352" s="107" t="s">
        <v>657</v>
      </c>
      <c r="U352" s="102">
        <f t="shared" si="47"/>
      </c>
      <c r="V352" s="34"/>
      <c r="W352" s="34"/>
      <c r="X352" s="34"/>
      <c r="Y352" s="34"/>
      <c r="Z352" s="34"/>
    </row>
    <row r="353" spans="1:26" s="33" customFormat="1" ht="12.75" customHeight="1">
      <c r="A353" s="13"/>
      <c r="B353" s="104" t="s">
        <v>644</v>
      </c>
      <c r="C353" s="104" t="s">
        <v>214</v>
      </c>
      <c r="D353" s="100" t="s">
        <v>730</v>
      </c>
      <c r="E353" s="133" t="s">
        <v>52</v>
      </c>
      <c r="F353" s="28">
        <v>3039</v>
      </c>
      <c r="G353" s="97">
        <v>6</v>
      </c>
      <c r="H353" s="28">
        <f t="shared" si="45"/>
        <v>2739</v>
      </c>
      <c r="I353" s="42">
        <f t="shared" si="48"/>
        <v>0.19743336623889435</v>
      </c>
      <c r="J353" s="112"/>
      <c r="K353" s="14"/>
      <c r="L353" s="37">
        <f t="shared" si="46"/>
        <v>0</v>
      </c>
      <c r="M353" s="98"/>
      <c r="N353" s="11"/>
      <c r="O353" s="12"/>
      <c r="P353" s="11"/>
      <c r="Q353" s="106" t="str">
        <f t="shared" si="42"/>
        <v> </v>
      </c>
      <c r="R353" s="141" t="str">
        <f t="shared" si="43"/>
        <v> </v>
      </c>
      <c r="S353" s="106" t="str">
        <f t="shared" si="44"/>
        <v> </v>
      </c>
      <c r="T353" s="107" t="s">
        <v>657</v>
      </c>
      <c r="U353" s="102">
        <f t="shared" si="47"/>
      </c>
      <c r="V353" s="34"/>
      <c r="W353" s="34"/>
      <c r="X353" s="34"/>
      <c r="Y353" s="34"/>
      <c r="Z353" s="34"/>
    </row>
    <row r="354" spans="1:26" s="33" customFormat="1" ht="12.75" customHeight="1">
      <c r="A354" s="13"/>
      <c r="B354" s="104" t="s">
        <v>637</v>
      </c>
      <c r="C354" s="104" t="s">
        <v>32</v>
      </c>
      <c r="D354" s="100" t="s">
        <v>730</v>
      </c>
      <c r="E354" s="133" t="s">
        <v>52</v>
      </c>
      <c r="F354" s="28">
        <v>3063</v>
      </c>
      <c r="G354" s="97">
        <v>2</v>
      </c>
      <c r="H354" s="28">
        <f t="shared" si="45"/>
        <v>2963</v>
      </c>
      <c r="I354" s="42">
        <f t="shared" si="48"/>
        <v>0.0652954619653934</v>
      </c>
      <c r="J354" s="112"/>
      <c r="K354" s="14"/>
      <c r="L354" s="37">
        <f t="shared" si="46"/>
        <v>0</v>
      </c>
      <c r="M354" s="98"/>
      <c r="N354" s="11"/>
      <c r="O354" s="12"/>
      <c r="P354" s="11"/>
      <c r="Q354" s="106" t="str">
        <f t="shared" si="42"/>
        <v> </v>
      </c>
      <c r="R354" s="141" t="str">
        <f t="shared" si="43"/>
        <v> </v>
      </c>
      <c r="S354" s="106" t="str">
        <f t="shared" si="44"/>
        <v> </v>
      </c>
      <c r="T354" s="107" t="s">
        <v>657</v>
      </c>
      <c r="U354" s="102">
        <f t="shared" si="47"/>
      </c>
      <c r="V354" s="34"/>
      <c r="W354" s="34"/>
      <c r="X354" s="34"/>
      <c r="Y354" s="34"/>
      <c r="Z354" s="34"/>
    </row>
    <row r="355" spans="1:26" s="33" customFormat="1" ht="12.75" customHeight="1">
      <c r="A355" s="13"/>
      <c r="B355" s="104" t="s">
        <v>641</v>
      </c>
      <c r="C355" s="104" t="s">
        <v>642</v>
      </c>
      <c r="D355" s="100" t="s">
        <v>730</v>
      </c>
      <c r="E355" s="133" t="s">
        <v>54</v>
      </c>
      <c r="F355" s="28">
        <v>2955</v>
      </c>
      <c r="G355" s="97">
        <v>2</v>
      </c>
      <c r="H355" s="28">
        <f t="shared" si="45"/>
        <v>2855</v>
      </c>
      <c r="I355" s="42">
        <f t="shared" si="48"/>
        <v>0.0676818950930626</v>
      </c>
      <c r="J355" s="112"/>
      <c r="K355" s="14"/>
      <c r="L355" s="37">
        <f t="shared" si="46"/>
        <v>0</v>
      </c>
      <c r="M355" s="98"/>
      <c r="N355" s="11"/>
      <c r="O355" s="12"/>
      <c r="P355" s="11"/>
      <c r="Q355" s="106" t="str">
        <f t="shared" si="42"/>
        <v> </v>
      </c>
      <c r="R355" s="141" t="str">
        <f t="shared" si="43"/>
        <v> </v>
      </c>
      <c r="S355" s="106" t="str">
        <f t="shared" si="44"/>
        <v> </v>
      </c>
      <c r="T355" s="107" t="s">
        <v>657</v>
      </c>
      <c r="U355" s="102">
        <f t="shared" si="47"/>
      </c>
      <c r="V355" s="34"/>
      <c r="W355" s="34"/>
      <c r="X355" s="34"/>
      <c r="Y355" s="34"/>
      <c r="Z355" s="34"/>
    </row>
    <row r="356" spans="1:26" s="33" customFormat="1" ht="12.75" customHeight="1">
      <c r="A356" s="13"/>
      <c r="B356" s="104" t="s">
        <v>631</v>
      </c>
      <c r="C356" s="104" t="s">
        <v>632</v>
      </c>
      <c r="D356" s="100" t="s">
        <v>731</v>
      </c>
      <c r="E356" s="133" t="s">
        <v>53</v>
      </c>
      <c r="F356" s="28">
        <v>3662</v>
      </c>
      <c r="G356" s="97">
        <v>0</v>
      </c>
      <c r="H356" s="28">
        <f t="shared" si="45"/>
        <v>3662</v>
      </c>
      <c r="I356" s="42">
        <f t="shared" si="48"/>
        <v>0</v>
      </c>
      <c r="J356" s="112"/>
      <c r="K356" s="14"/>
      <c r="L356" s="37">
        <f t="shared" si="46"/>
        <v>0</v>
      </c>
      <c r="M356" s="98"/>
      <c r="N356" s="11"/>
      <c r="O356" s="12"/>
      <c r="P356" s="11"/>
      <c r="Q356" s="106" t="str">
        <f t="shared" si="42"/>
        <v> </v>
      </c>
      <c r="R356" s="141" t="str">
        <f t="shared" si="43"/>
        <v> </v>
      </c>
      <c r="S356" s="106" t="str">
        <f t="shared" si="44"/>
        <v> </v>
      </c>
      <c r="T356" s="107" t="s">
        <v>657</v>
      </c>
      <c r="U356" s="102">
        <f t="shared" si="47"/>
      </c>
      <c r="V356" s="34"/>
      <c r="W356" s="34"/>
      <c r="X356" s="34"/>
      <c r="Y356" s="34"/>
      <c r="Z356" s="34"/>
    </row>
    <row r="357" spans="1:26" s="33" customFormat="1" ht="12.75" customHeight="1">
      <c r="A357" s="13"/>
      <c r="B357" s="104" t="s">
        <v>645</v>
      </c>
      <c r="C357" s="104" t="s">
        <v>646</v>
      </c>
      <c r="D357" s="100" t="s">
        <v>731</v>
      </c>
      <c r="E357" s="133" t="s">
        <v>54</v>
      </c>
      <c r="F357" s="28">
        <v>2838</v>
      </c>
      <c r="G357" s="97">
        <v>3</v>
      </c>
      <c r="H357" s="28">
        <f t="shared" si="45"/>
        <v>2688</v>
      </c>
      <c r="I357" s="42">
        <f t="shared" si="48"/>
        <v>0.10570824524312897</v>
      </c>
      <c r="J357" s="112"/>
      <c r="K357" s="14"/>
      <c r="L357" s="37">
        <f t="shared" si="46"/>
        <v>0</v>
      </c>
      <c r="M357" s="98"/>
      <c r="N357" s="11"/>
      <c r="O357" s="12"/>
      <c r="P357" s="11"/>
      <c r="Q357" s="106" t="str">
        <f t="shared" si="42"/>
        <v> </v>
      </c>
      <c r="R357" s="141" t="str">
        <f t="shared" si="43"/>
        <v> </v>
      </c>
      <c r="S357" s="106" t="str">
        <f t="shared" si="44"/>
        <v> </v>
      </c>
      <c r="T357" s="107" t="s">
        <v>657</v>
      </c>
      <c r="U357" s="102">
        <f t="shared" si="47"/>
      </c>
      <c r="V357" s="34"/>
      <c r="W357" s="34"/>
      <c r="X357" s="34"/>
      <c r="Y357" s="34"/>
      <c r="Z357" s="34"/>
    </row>
    <row r="358" spans="1:26" s="33" customFormat="1" ht="12.75" customHeight="1">
      <c r="A358" s="13"/>
      <c r="B358" s="104" t="s">
        <v>647</v>
      </c>
      <c r="C358" s="104" t="s">
        <v>31</v>
      </c>
      <c r="D358" s="100" t="s">
        <v>731</v>
      </c>
      <c r="E358" s="133" t="s">
        <v>53</v>
      </c>
      <c r="F358" s="28">
        <v>2804</v>
      </c>
      <c r="G358" s="97">
        <v>3</v>
      </c>
      <c r="H358" s="28">
        <f t="shared" si="45"/>
        <v>2654</v>
      </c>
      <c r="I358" s="42">
        <f t="shared" si="48"/>
        <v>0.10699001426533523</v>
      </c>
      <c r="J358" s="112"/>
      <c r="K358" s="14"/>
      <c r="L358" s="37">
        <f t="shared" si="46"/>
        <v>0</v>
      </c>
      <c r="M358" s="98"/>
      <c r="N358" s="11"/>
      <c r="O358" s="12"/>
      <c r="P358" s="11"/>
      <c r="Q358" s="106" t="str">
        <f t="shared" si="42"/>
        <v> </v>
      </c>
      <c r="R358" s="141" t="str">
        <f t="shared" si="43"/>
        <v> </v>
      </c>
      <c r="S358" s="106" t="str">
        <f t="shared" si="44"/>
        <v> </v>
      </c>
      <c r="T358" s="107" t="s">
        <v>657</v>
      </c>
      <c r="U358" s="102">
        <f t="shared" si="47"/>
      </c>
      <c r="V358" s="34"/>
      <c r="W358" s="34"/>
      <c r="X358" s="34"/>
      <c r="Y358" s="34"/>
      <c r="Z358" s="34"/>
    </row>
    <row r="359" spans="1:26" s="33" customFormat="1" ht="12.75" customHeight="1">
      <c r="A359" s="13"/>
      <c r="B359" s="104" t="s">
        <v>639</v>
      </c>
      <c r="C359" s="104" t="s">
        <v>524</v>
      </c>
      <c r="D359" s="100" t="s">
        <v>738</v>
      </c>
      <c r="E359" s="133" t="s">
        <v>54</v>
      </c>
      <c r="F359" s="28">
        <v>2905</v>
      </c>
      <c r="G359" s="97">
        <v>0</v>
      </c>
      <c r="H359" s="28">
        <f t="shared" si="45"/>
        <v>2905</v>
      </c>
      <c r="I359" s="42">
        <f t="shared" si="48"/>
        <v>0</v>
      </c>
      <c r="J359" s="112">
        <v>61</v>
      </c>
      <c r="K359" s="14">
        <v>4</v>
      </c>
      <c r="L359" s="37">
        <f t="shared" si="46"/>
        <v>5100</v>
      </c>
      <c r="M359" s="98"/>
      <c r="N359" s="11"/>
      <c r="O359" s="12"/>
      <c r="P359" s="11"/>
      <c r="Q359" s="106" t="str">
        <f t="shared" si="42"/>
        <v> </v>
      </c>
      <c r="R359" s="141" t="str">
        <f t="shared" si="43"/>
        <v> </v>
      </c>
      <c r="S359" s="106" t="str">
        <f t="shared" si="44"/>
        <v> </v>
      </c>
      <c r="T359" s="107" t="s">
        <v>657</v>
      </c>
      <c r="U359" s="102">
        <f t="shared" si="47"/>
      </c>
      <c r="V359" s="34"/>
      <c r="W359" s="34"/>
      <c r="X359" s="34"/>
      <c r="Y359" s="34"/>
      <c r="Z359" s="34"/>
    </row>
    <row r="360" spans="1:26" s="33" customFormat="1" ht="12.75" customHeight="1">
      <c r="A360" s="13"/>
      <c r="B360" s="104" t="s">
        <v>651</v>
      </c>
      <c r="C360" s="104" t="s">
        <v>652</v>
      </c>
      <c r="D360" s="100" t="s">
        <v>732</v>
      </c>
      <c r="E360" s="133" t="s">
        <v>54</v>
      </c>
      <c r="F360" s="28">
        <v>2733</v>
      </c>
      <c r="G360" s="97">
        <v>6</v>
      </c>
      <c r="H360" s="28">
        <f t="shared" si="45"/>
        <v>2433</v>
      </c>
      <c r="I360" s="42">
        <f t="shared" si="48"/>
        <v>0.21953896816684962</v>
      </c>
      <c r="J360" s="112"/>
      <c r="K360" s="14"/>
      <c r="L360" s="37">
        <f t="shared" si="46"/>
        <v>0</v>
      </c>
      <c r="M360" s="98"/>
      <c r="N360" s="11"/>
      <c r="O360" s="12"/>
      <c r="P360" s="11"/>
      <c r="Q360" s="106" t="str">
        <f t="shared" si="42"/>
        <v> </v>
      </c>
      <c r="R360" s="141" t="str">
        <f t="shared" si="43"/>
        <v> </v>
      </c>
      <c r="S360" s="106" t="str">
        <f t="shared" si="44"/>
        <v> </v>
      </c>
      <c r="T360" s="107" t="s">
        <v>657</v>
      </c>
      <c r="U360" s="102">
        <f t="shared" si="47"/>
      </c>
      <c r="V360" s="34"/>
      <c r="W360" s="34"/>
      <c r="X360" s="34"/>
      <c r="Y360" s="34"/>
      <c r="Z360" s="34"/>
    </row>
    <row r="361" spans="1:26" s="33" customFormat="1" ht="12.75" customHeight="1">
      <c r="A361" s="13"/>
      <c r="B361" s="104" t="s">
        <v>634</v>
      </c>
      <c r="C361" s="104" t="s">
        <v>59</v>
      </c>
      <c r="D361" s="100" t="s">
        <v>732</v>
      </c>
      <c r="E361" s="133" t="s">
        <v>52</v>
      </c>
      <c r="F361" s="28">
        <v>3339</v>
      </c>
      <c r="G361" s="97">
        <v>5</v>
      </c>
      <c r="H361" s="28">
        <f t="shared" si="45"/>
        <v>3089</v>
      </c>
      <c r="I361" s="42">
        <f t="shared" si="48"/>
        <v>0.1497454327643007</v>
      </c>
      <c r="J361" s="112"/>
      <c r="K361" s="14"/>
      <c r="L361" s="37">
        <f t="shared" si="46"/>
        <v>0</v>
      </c>
      <c r="M361" s="98"/>
      <c r="N361" s="11"/>
      <c r="O361" s="12"/>
      <c r="P361" s="11"/>
      <c r="Q361" s="106" t="str">
        <f t="shared" si="42"/>
        <v> </v>
      </c>
      <c r="R361" s="141" t="str">
        <f t="shared" si="43"/>
        <v> </v>
      </c>
      <c r="S361" s="106" t="str">
        <f t="shared" si="44"/>
        <v> </v>
      </c>
      <c r="T361" s="107" t="s">
        <v>657</v>
      </c>
      <c r="U361" s="102">
        <f t="shared" si="47"/>
      </c>
      <c r="V361" s="34"/>
      <c r="W361" s="34"/>
      <c r="X361" s="34"/>
      <c r="Y361" s="34"/>
      <c r="Z361" s="34"/>
    </row>
    <row r="362" spans="1:26" s="33" customFormat="1" ht="12.75" customHeight="1">
      <c r="A362" s="13"/>
      <c r="B362" s="104" t="s">
        <v>643</v>
      </c>
      <c r="C362" s="104" t="s">
        <v>246</v>
      </c>
      <c r="D362" s="100" t="s">
        <v>733</v>
      </c>
      <c r="E362" s="133" t="s">
        <v>54</v>
      </c>
      <c r="F362" s="28">
        <v>2847</v>
      </c>
      <c r="G362" s="97">
        <v>2</v>
      </c>
      <c r="H362" s="28">
        <f t="shared" si="45"/>
        <v>2747</v>
      </c>
      <c r="I362" s="42">
        <f t="shared" si="48"/>
        <v>0.07024938531787847</v>
      </c>
      <c r="J362" s="112"/>
      <c r="K362" s="14"/>
      <c r="L362" s="37">
        <f t="shared" si="46"/>
        <v>0</v>
      </c>
      <c r="M362" s="98"/>
      <c r="N362" s="11"/>
      <c r="O362" s="12"/>
      <c r="P362" s="11"/>
      <c r="Q362" s="106" t="str">
        <f t="shared" si="42"/>
        <v> </v>
      </c>
      <c r="R362" s="141" t="str">
        <f t="shared" si="43"/>
        <v> </v>
      </c>
      <c r="S362" s="106" t="str">
        <f t="shared" si="44"/>
        <v> </v>
      </c>
      <c r="T362" s="107" t="s">
        <v>657</v>
      </c>
      <c r="U362" s="102">
        <f t="shared" si="47"/>
      </c>
      <c r="V362" s="34"/>
      <c r="W362" s="34"/>
      <c r="X362" s="34"/>
      <c r="Y362" s="34"/>
      <c r="Z362" s="34"/>
    </row>
    <row r="363" spans="1:26" s="33" customFormat="1" ht="12.75" customHeight="1">
      <c r="A363" s="13"/>
      <c r="B363" s="104" t="s">
        <v>649</v>
      </c>
      <c r="C363" s="104" t="s">
        <v>650</v>
      </c>
      <c r="D363" s="100" t="s">
        <v>733</v>
      </c>
      <c r="E363" s="133" t="s">
        <v>52</v>
      </c>
      <c r="F363" s="28">
        <v>2803</v>
      </c>
      <c r="G363" s="97">
        <v>7</v>
      </c>
      <c r="H363" s="28">
        <f t="shared" si="45"/>
        <v>2453</v>
      </c>
      <c r="I363" s="42">
        <f t="shared" si="48"/>
        <v>0.2497324295397788</v>
      </c>
      <c r="J363" s="112"/>
      <c r="K363" s="14"/>
      <c r="L363" s="37">
        <f t="shared" si="46"/>
        <v>0</v>
      </c>
      <c r="M363" s="98"/>
      <c r="N363" s="11"/>
      <c r="O363" s="12"/>
      <c r="P363" s="11"/>
      <c r="Q363" s="106" t="str">
        <f t="shared" si="42"/>
        <v> </v>
      </c>
      <c r="R363" s="141" t="str">
        <f t="shared" si="43"/>
        <v> </v>
      </c>
      <c r="S363" s="106" t="str">
        <f t="shared" si="44"/>
        <v> </v>
      </c>
      <c r="T363" s="107" t="s">
        <v>657</v>
      </c>
      <c r="U363" s="102">
        <f t="shared" si="47"/>
      </c>
      <c r="V363" s="34"/>
      <c r="W363" s="34"/>
      <c r="X363" s="34"/>
      <c r="Y363" s="34"/>
      <c r="Z363" s="34"/>
    </row>
    <row r="364" spans="1:26" s="33" customFormat="1" ht="12.75" customHeight="1">
      <c r="A364" s="13"/>
      <c r="B364" s="108" t="s">
        <v>585</v>
      </c>
      <c r="C364" s="108" t="s">
        <v>33</v>
      </c>
      <c r="D364" s="108" t="s">
        <v>578</v>
      </c>
      <c r="E364" s="133" t="s">
        <v>52</v>
      </c>
      <c r="F364" s="28">
        <v>3087</v>
      </c>
      <c r="G364" s="97">
        <v>3</v>
      </c>
      <c r="H364" s="28">
        <f t="shared" si="45"/>
        <v>2937</v>
      </c>
      <c r="I364" s="42">
        <f t="shared" si="48"/>
        <v>0.09718172983479105</v>
      </c>
      <c r="J364" s="32">
        <v>44</v>
      </c>
      <c r="K364" s="14">
        <v>2</v>
      </c>
      <c r="L364" s="37">
        <f t="shared" si="46"/>
        <v>3900</v>
      </c>
      <c r="M364" s="32"/>
      <c r="N364" s="11"/>
      <c r="O364" s="12"/>
      <c r="P364" s="39"/>
      <c r="Q364" s="106" t="str">
        <f t="shared" si="42"/>
        <v> </v>
      </c>
      <c r="R364" s="141" t="str">
        <f t="shared" si="43"/>
        <v> </v>
      </c>
      <c r="S364" s="106" t="str">
        <f t="shared" si="44"/>
        <v> </v>
      </c>
      <c r="T364" s="107" t="s">
        <v>597</v>
      </c>
      <c r="U364" s="102">
        <f t="shared" si="47"/>
      </c>
      <c r="V364" s="34"/>
      <c r="W364" s="34"/>
      <c r="X364" s="34"/>
      <c r="Y364" s="34"/>
      <c r="Z364" s="34"/>
    </row>
    <row r="365" spans="1:26" s="33" customFormat="1" ht="12.75" customHeight="1">
      <c r="A365" s="13"/>
      <c r="B365" s="104" t="s">
        <v>577</v>
      </c>
      <c r="C365" s="100" t="s">
        <v>46</v>
      </c>
      <c r="D365" s="104" t="s">
        <v>578</v>
      </c>
      <c r="E365" s="100" t="s">
        <v>54</v>
      </c>
      <c r="F365" s="28">
        <v>3473</v>
      </c>
      <c r="G365" s="14">
        <v>5</v>
      </c>
      <c r="H365" s="28">
        <f t="shared" si="45"/>
        <v>3223</v>
      </c>
      <c r="I365" s="42">
        <f t="shared" si="48"/>
        <v>0.14396775122372588</v>
      </c>
      <c r="J365" s="32"/>
      <c r="K365" s="14"/>
      <c r="L365" s="37">
        <f t="shared" si="46"/>
        <v>0</v>
      </c>
      <c r="M365" s="32"/>
      <c r="N365" s="11"/>
      <c r="O365" s="12"/>
      <c r="P365" s="11"/>
      <c r="Q365" s="106" t="str">
        <f t="shared" si="42"/>
        <v> </v>
      </c>
      <c r="R365" s="141" t="str">
        <f t="shared" si="43"/>
        <v> </v>
      </c>
      <c r="S365" s="106" t="str">
        <f t="shared" si="44"/>
        <v> </v>
      </c>
      <c r="T365" s="107" t="s">
        <v>597</v>
      </c>
      <c r="U365" s="102">
        <f t="shared" si="47"/>
      </c>
      <c r="V365" s="34"/>
      <c r="W365" s="34"/>
      <c r="X365" s="34"/>
      <c r="Y365" s="34"/>
      <c r="Z365" s="34"/>
    </row>
    <row r="366" spans="1:26" s="33" customFormat="1" ht="12.75" customHeight="1">
      <c r="A366" s="13"/>
      <c r="B366" s="100" t="s">
        <v>580</v>
      </c>
      <c r="C366" s="100" t="s">
        <v>581</v>
      </c>
      <c r="D366" s="104" t="s">
        <v>582</v>
      </c>
      <c r="E366" s="133" t="s">
        <v>52</v>
      </c>
      <c r="F366" s="28">
        <v>3252</v>
      </c>
      <c r="G366" s="97">
        <v>5</v>
      </c>
      <c r="H366" s="28">
        <f t="shared" si="45"/>
        <v>3002</v>
      </c>
      <c r="I366" s="42">
        <f t="shared" si="48"/>
        <v>0.15375153751537515</v>
      </c>
      <c r="J366" s="32"/>
      <c r="K366" s="14"/>
      <c r="L366" s="37">
        <f t="shared" si="46"/>
        <v>0</v>
      </c>
      <c r="M366" s="32"/>
      <c r="N366" s="11"/>
      <c r="O366" s="12"/>
      <c r="P366" s="11"/>
      <c r="Q366" s="106" t="str">
        <f t="shared" si="42"/>
        <v> </v>
      </c>
      <c r="R366" s="141" t="str">
        <f t="shared" si="43"/>
        <v> </v>
      </c>
      <c r="S366" s="106" t="str">
        <f t="shared" si="44"/>
        <v> </v>
      </c>
      <c r="T366" s="107" t="s">
        <v>597</v>
      </c>
      <c r="U366" s="102">
        <f t="shared" si="47"/>
      </c>
      <c r="V366" s="34"/>
      <c r="W366" s="34"/>
      <c r="X366" s="34"/>
      <c r="Y366" s="34"/>
      <c r="Z366" s="34"/>
    </row>
    <row r="367" spans="1:26" s="33" customFormat="1" ht="12.75" customHeight="1">
      <c r="A367" s="13"/>
      <c r="B367" s="115" t="s">
        <v>584</v>
      </c>
      <c r="C367" s="104" t="s">
        <v>36</v>
      </c>
      <c r="D367" s="104" t="s">
        <v>582</v>
      </c>
      <c r="E367" s="133" t="s">
        <v>52</v>
      </c>
      <c r="F367" s="28">
        <v>3104</v>
      </c>
      <c r="G367" s="97">
        <v>3</v>
      </c>
      <c r="H367" s="28">
        <f t="shared" si="45"/>
        <v>2954</v>
      </c>
      <c r="I367" s="42">
        <f t="shared" si="48"/>
        <v>0.09664948453608248</v>
      </c>
      <c r="J367" s="29"/>
      <c r="K367" s="14"/>
      <c r="L367" s="37">
        <f t="shared" si="46"/>
        <v>0</v>
      </c>
      <c r="M367" s="32"/>
      <c r="N367" s="11"/>
      <c r="O367" s="12"/>
      <c r="P367" s="11"/>
      <c r="Q367" s="106" t="str">
        <f t="shared" si="42"/>
        <v> </v>
      </c>
      <c r="R367" s="141" t="str">
        <f t="shared" si="43"/>
        <v> </v>
      </c>
      <c r="S367" s="106" t="str">
        <f t="shared" si="44"/>
        <v> </v>
      </c>
      <c r="T367" s="107" t="s">
        <v>597</v>
      </c>
      <c r="U367" s="102">
        <f t="shared" si="47"/>
      </c>
      <c r="V367" s="34"/>
      <c r="W367" s="34"/>
      <c r="X367" s="34"/>
      <c r="Y367" s="34"/>
      <c r="Z367" s="34"/>
    </row>
    <row r="368" spans="1:26" s="33" customFormat="1" ht="12.75" customHeight="1">
      <c r="A368" s="13"/>
      <c r="B368" s="108" t="s">
        <v>591</v>
      </c>
      <c r="C368" s="116" t="s">
        <v>447</v>
      </c>
      <c r="D368" s="115" t="s">
        <v>582</v>
      </c>
      <c r="E368" s="133" t="s">
        <v>53</v>
      </c>
      <c r="F368" s="28"/>
      <c r="G368" s="118"/>
      <c r="H368" s="28">
        <f t="shared" si="45"/>
        <v>0</v>
      </c>
      <c r="I368" s="42"/>
      <c r="J368" s="32">
        <v>57</v>
      </c>
      <c r="K368" s="14">
        <v>3</v>
      </c>
      <c r="L368" s="37">
        <f t="shared" si="46"/>
        <v>4950</v>
      </c>
      <c r="M368" s="32"/>
      <c r="N368" s="106"/>
      <c r="O368" s="12"/>
      <c r="P368" s="11"/>
      <c r="Q368" s="106" t="str">
        <f t="shared" si="42"/>
        <v> </v>
      </c>
      <c r="R368" s="141" t="str">
        <f t="shared" si="43"/>
        <v> </v>
      </c>
      <c r="S368" s="106" t="str">
        <f t="shared" si="44"/>
        <v> </v>
      </c>
      <c r="T368" s="107" t="s">
        <v>597</v>
      </c>
      <c r="U368" s="102">
        <f t="shared" si="47"/>
      </c>
      <c r="V368" s="34"/>
      <c r="W368" s="34"/>
      <c r="X368" s="34"/>
      <c r="Y368" s="34"/>
      <c r="Z368" s="34"/>
    </row>
    <row r="369" spans="1:26" s="33" customFormat="1" ht="12.75" customHeight="1">
      <c r="A369" s="13"/>
      <c r="B369" s="108" t="s">
        <v>583</v>
      </c>
      <c r="C369" s="104" t="s">
        <v>243</v>
      </c>
      <c r="D369" s="104" t="s">
        <v>582</v>
      </c>
      <c r="E369" s="133" t="s">
        <v>52</v>
      </c>
      <c r="F369" s="28">
        <v>3361</v>
      </c>
      <c r="G369" s="118">
        <v>8</v>
      </c>
      <c r="H369" s="28">
        <f t="shared" si="45"/>
        <v>2961</v>
      </c>
      <c r="I369" s="42">
        <f aca="true" t="shared" si="49" ref="I369:I374">G369/F369*100</f>
        <v>0.23802439750074383</v>
      </c>
      <c r="J369" s="32"/>
      <c r="K369" s="14"/>
      <c r="L369" s="37">
        <f t="shared" si="46"/>
        <v>0</v>
      </c>
      <c r="M369" s="32"/>
      <c r="N369" s="11"/>
      <c r="O369" s="12"/>
      <c r="P369" s="11"/>
      <c r="Q369" s="106" t="str">
        <f t="shared" si="42"/>
        <v> </v>
      </c>
      <c r="R369" s="141" t="str">
        <f t="shared" si="43"/>
        <v> </v>
      </c>
      <c r="S369" s="106" t="str">
        <f t="shared" si="44"/>
        <v> </v>
      </c>
      <c r="T369" s="107" t="s">
        <v>597</v>
      </c>
      <c r="U369" s="102">
        <f t="shared" si="47"/>
      </c>
      <c r="V369" s="36"/>
      <c r="W369" s="34"/>
      <c r="X369" s="34"/>
      <c r="Y369" s="34"/>
      <c r="Z369" s="34"/>
    </row>
    <row r="370" spans="1:26" s="33" customFormat="1" ht="12.75" customHeight="1">
      <c r="A370" s="13"/>
      <c r="B370" s="87" t="s">
        <v>586</v>
      </c>
      <c r="C370" s="87" t="s">
        <v>45</v>
      </c>
      <c r="D370" s="110" t="s">
        <v>582</v>
      </c>
      <c r="E370" s="100" t="s">
        <v>54</v>
      </c>
      <c r="F370" s="28">
        <v>3039</v>
      </c>
      <c r="G370" s="97">
        <v>6</v>
      </c>
      <c r="H370" s="28">
        <f t="shared" si="45"/>
        <v>2739</v>
      </c>
      <c r="I370" s="42">
        <f t="shared" si="49"/>
        <v>0.19743336623889435</v>
      </c>
      <c r="J370" s="32"/>
      <c r="K370" s="14"/>
      <c r="L370" s="37">
        <f t="shared" si="46"/>
        <v>0</v>
      </c>
      <c r="M370" s="32"/>
      <c r="N370" s="11"/>
      <c r="O370" s="12"/>
      <c r="P370" s="11"/>
      <c r="Q370" s="106" t="str">
        <f t="shared" si="42"/>
        <v> </v>
      </c>
      <c r="R370" s="141" t="str">
        <f t="shared" si="43"/>
        <v> </v>
      </c>
      <c r="S370" s="106" t="str">
        <f t="shared" si="44"/>
        <v> </v>
      </c>
      <c r="T370" s="107" t="s">
        <v>597</v>
      </c>
      <c r="U370" s="102">
        <f t="shared" si="47"/>
      </c>
      <c r="V370" s="34"/>
      <c r="W370" s="34"/>
      <c r="X370" s="34"/>
      <c r="Y370" s="34"/>
      <c r="Z370" s="34"/>
    </row>
    <row r="371" spans="1:26" s="33" customFormat="1" ht="12.75" customHeight="1">
      <c r="A371" s="13"/>
      <c r="B371" s="111" t="s">
        <v>589</v>
      </c>
      <c r="C371" s="111" t="s">
        <v>241</v>
      </c>
      <c r="D371" s="100" t="s">
        <v>718</v>
      </c>
      <c r="E371" s="100" t="s">
        <v>56</v>
      </c>
      <c r="F371" s="28">
        <v>2935</v>
      </c>
      <c r="G371" s="15">
        <v>14</v>
      </c>
      <c r="H371" s="28">
        <f t="shared" si="45"/>
        <v>2235</v>
      </c>
      <c r="I371" s="42">
        <f t="shared" si="49"/>
        <v>0.4770017035775128</v>
      </c>
      <c r="J371" s="32"/>
      <c r="K371" s="14"/>
      <c r="L371" s="37">
        <f t="shared" si="46"/>
        <v>0</v>
      </c>
      <c r="M371" s="32"/>
      <c r="N371" s="11"/>
      <c r="O371" s="12"/>
      <c r="P371" s="11"/>
      <c r="Q371" s="106" t="str">
        <f t="shared" si="42"/>
        <v> </v>
      </c>
      <c r="R371" s="141" t="str">
        <f t="shared" si="43"/>
        <v> </v>
      </c>
      <c r="S371" s="106" t="str">
        <f t="shared" si="44"/>
        <v> </v>
      </c>
      <c r="T371" s="107" t="s">
        <v>597</v>
      </c>
      <c r="U371" s="102">
        <f t="shared" si="47"/>
      </c>
      <c r="V371" s="34"/>
      <c r="W371" s="34"/>
      <c r="X371" s="34"/>
      <c r="Y371" s="34"/>
      <c r="Z371" s="34"/>
    </row>
    <row r="372" spans="1:26" s="33" customFormat="1" ht="12.75" customHeight="1">
      <c r="A372" s="13"/>
      <c r="B372" s="38" t="s">
        <v>590</v>
      </c>
      <c r="C372" s="38" t="s">
        <v>388</v>
      </c>
      <c r="D372" s="100" t="s">
        <v>718</v>
      </c>
      <c r="E372" s="133" t="s">
        <v>52</v>
      </c>
      <c r="F372" s="28">
        <v>2812</v>
      </c>
      <c r="G372" s="97">
        <v>12</v>
      </c>
      <c r="H372" s="28">
        <f t="shared" si="45"/>
        <v>2212</v>
      </c>
      <c r="I372" s="42">
        <f t="shared" si="49"/>
        <v>0.42674253200568996</v>
      </c>
      <c r="J372" s="32"/>
      <c r="K372" s="14"/>
      <c r="L372" s="37">
        <f t="shared" si="46"/>
        <v>0</v>
      </c>
      <c r="M372" s="32"/>
      <c r="N372" s="11"/>
      <c r="O372" s="12"/>
      <c r="P372" s="11"/>
      <c r="Q372" s="106" t="str">
        <f t="shared" si="42"/>
        <v> </v>
      </c>
      <c r="R372" s="141" t="str">
        <f t="shared" si="43"/>
        <v> </v>
      </c>
      <c r="S372" s="106" t="str">
        <f t="shared" si="44"/>
        <v> </v>
      </c>
      <c r="T372" s="107" t="s">
        <v>597</v>
      </c>
      <c r="U372" s="102">
        <f t="shared" si="47"/>
      </c>
      <c r="V372" s="34"/>
      <c r="W372" s="34"/>
      <c r="X372" s="34"/>
      <c r="Y372" s="34"/>
      <c r="Z372" s="34"/>
    </row>
    <row r="373" spans="1:26" s="33" customFormat="1" ht="12.75" customHeight="1">
      <c r="A373" s="13"/>
      <c r="B373" s="100" t="s">
        <v>75</v>
      </c>
      <c r="C373" s="100" t="s">
        <v>138</v>
      </c>
      <c r="D373" s="113" t="s">
        <v>659</v>
      </c>
      <c r="E373" s="104" t="s">
        <v>53</v>
      </c>
      <c r="F373" s="28">
        <v>2866</v>
      </c>
      <c r="G373" s="97">
        <v>3</v>
      </c>
      <c r="H373" s="28">
        <f t="shared" si="45"/>
        <v>2716</v>
      </c>
      <c r="I373" s="42">
        <f t="shared" si="49"/>
        <v>0.10467550593161201</v>
      </c>
      <c r="J373" s="32"/>
      <c r="K373" s="14"/>
      <c r="L373" s="37">
        <f t="shared" si="46"/>
        <v>0</v>
      </c>
      <c r="M373" s="32"/>
      <c r="N373" s="11"/>
      <c r="O373" s="12"/>
      <c r="P373" s="39"/>
      <c r="Q373" s="106"/>
      <c r="R373" s="141" t="str">
        <f t="shared" si="43"/>
        <v> </v>
      </c>
      <c r="S373" s="106" t="str">
        <f t="shared" si="44"/>
        <v> </v>
      </c>
      <c r="T373" s="107" t="s">
        <v>65</v>
      </c>
      <c r="U373" s="102">
        <f t="shared" si="47"/>
      </c>
      <c r="V373" s="36"/>
      <c r="W373" s="34"/>
      <c r="X373" s="34"/>
      <c r="Y373" s="34"/>
      <c r="Z373" s="34"/>
    </row>
    <row r="374" spans="1:26" s="33" customFormat="1" ht="12.75" customHeight="1">
      <c r="A374" s="13"/>
      <c r="B374" s="100" t="s">
        <v>134</v>
      </c>
      <c r="C374" s="100" t="s">
        <v>135</v>
      </c>
      <c r="D374" s="109" t="s">
        <v>120</v>
      </c>
      <c r="E374" s="100" t="s">
        <v>54</v>
      </c>
      <c r="F374" s="28">
        <v>2906</v>
      </c>
      <c r="G374" s="97">
        <v>1</v>
      </c>
      <c r="H374" s="28">
        <f t="shared" si="45"/>
        <v>2856</v>
      </c>
      <c r="I374" s="42">
        <f t="shared" si="49"/>
        <v>0.034411562284927734</v>
      </c>
      <c r="J374" s="32"/>
      <c r="K374" s="14"/>
      <c r="L374" s="37">
        <f t="shared" si="46"/>
        <v>0</v>
      </c>
      <c r="M374" s="32"/>
      <c r="N374" s="11"/>
      <c r="O374" s="12"/>
      <c r="P374" s="39"/>
      <c r="Q374" s="106"/>
      <c r="R374" s="141" t="str">
        <f t="shared" si="43"/>
        <v> </v>
      </c>
      <c r="S374" s="106" t="str">
        <f t="shared" si="44"/>
        <v> </v>
      </c>
      <c r="T374" s="107" t="s">
        <v>65</v>
      </c>
      <c r="U374" s="102">
        <f t="shared" si="47"/>
      </c>
      <c r="V374" s="34"/>
      <c r="W374" s="34"/>
      <c r="X374" s="34"/>
      <c r="Y374" s="34"/>
      <c r="Z374" s="34"/>
    </row>
    <row r="375" spans="1:26" s="33" customFormat="1" ht="12.75" customHeight="1">
      <c r="A375" s="13"/>
      <c r="B375" s="104" t="s">
        <v>156</v>
      </c>
      <c r="C375" s="104" t="s">
        <v>157</v>
      </c>
      <c r="D375" s="100" t="s">
        <v>663</v>
      </c>
      <c r="E375" s="100" t="s">
        <v>54</v>
      </c>
      <c r="F375" s="28"/>
      <c r="G375" s="97"/>
      <c r="H375" s="28">
        <f t="shared" si="45"/>
        <v>0</v>
      </c>
      <c r="I375" s="42"/>
      <c r="J375" s="32">
        <v>50</v>
      </c>
      <c r="K375" s="14">
        <v>4</v>
      </c>
      <c r="L375" s="37">
        <f t="shared" si="46"/>
        <v>4000</v>
      </c>
      <c r="M375" s="32"/>
      <c r="N375" s="11"/>
      <c r="O375" s="12"/>
      <c r="P375" s="11"/>
      <c r="Q375" s="106"/>
      <c r="R375" s="141" t="str">
        <f t="shared" si="43"/>
        <v> </v>
      </c>
      <c r="S375" s="106" t="str">
        <f t="shared" si="44"/>
        <v> </v>
      </c>
      <c r="T375" s="107" t="s">
        <v>65</v>
      </c>
      <c r="U375" s="102">
        <f t="shared" si="47"/>
      </c>
      <c r="V375" s="34"/>
      <c r="W375" s="34"/>
      <c r="X375" s="34"/>
      <c r="Y375" s="34"/>
      <c r="Z375" s="34"/>
    </row>
    <row r="376" spans="1:26" s="33" customFormat="1" ht="12.75" customHeight="1">
      <c r="A376" s="13"/>
      <c r="B376" s="100" t="s">
        <v>121</v>
      </c>
      <c r="C376" s="100" t="s">
        <v>43</v>
      </c>
      <c r="D376" s="105" t="s">
        <v>122</v>
      </c>
      <c r="E376" s="100" t="s">
        <v>53</v>
      </c>
      <c r="F376" s="28">
        <v>3222</v>
      </c>
      <c r="G376" s="97">
        <v>1</v>
      </c>
      <c r="H376" s="28">
        <f t="shared" si="45"/>
        <v>3172</v>
      </c>
      <c r="I376" s="42">
        <f>G376/F376*100</f>
        <v>0.031036623215394164</v>
      </c>
      <c r="J376" s="32"/>
      <c r="K376" s="14"/>
      <c r="L376" s="37">
        <f t="shared" si="46"/>
        <v>0</v>
      </c>
      <c r="M376" s="32"/>
      <c r="N376" s="11"/>
      <c r="O376" s="12"/>
      <c r="P376" s="11"/>
      <c r="Q376" s="106" t="str">
        <f aca="true" t="shared" si="50" ref="Q376:Q396">IF(H376&gt;3760,1," ")</f>
        <v> </v>
      </c>
      <c r="R376" s="141" t="str">
        <f t="shared" si="43"/>
        <v> </v>
      </c>
      <c r="S376" s="106" t="str">
        <f t="shared" si="44"/>
        <v> </v>
      </c>
      <c r="T376" s="107" t="s">
        <v>65</v>
      </c>
      <c r="U376" s="102">
        <f t="shared" si="47"/>
      </c>
      <c r="V376" s="34"/>
      <c r="W376" s="34"/>
      <c r="X376" s="34"/>
      <c r="Y376" s="34"/>
      <c r="Z376" s="34"/>
    </row>
    <row r="377" spans="1:26" s="33" customFormat="1" ht="12.75" customHeight="1">
      <c r="A377" s="13"/>
      <c r="B377" s="100" t="s">
        <v>131</v>
      </c>
      <c r="C377" s="100" t="s">
        <v>62</v>
      </c>
      <c r="D377" s="111" t="s">
        <v>125</v>
      </c>
      <c r="E377" s="131" t="s">
        <v>56</v>
      </c>
      <c r="F377" s="28">
        <v>3398</v>
      </c>
      <c r="G377" s="97">
        <v>9</v>
      </c>
      <c r="H377" s="28">
        <f t="shared" si="45"/>
        <v>2948</v>
      </c>
      <c r="I377" s="42">
        <f>G377/F377*100</f>
        <v>0.26486168334314303</v>
      </c>
      <c r="J377" s="32"/>
      <c r="K377" s="14"/>
      <c r="L377" s="37">
        <f t="shared" si="46"/>
        <v>0</v>
      </c>
      <c r="M377" s="32"/>
      <c r="N377" s="11"/>
      <c r="O377" s="12"/>
      <c r="P377" s="11"/>
      <c r="Q377" s="106" t="str">
        <f t="shared" si="50"/>
        <v> </v>
      </c>
      <c r="R377" s="141" t="str">
        <f t="shared" si="43"/>
        <v> </v>
      </c>
      <c r="S377" s="106" t="str">
        <f t="shared" si="44"/>
        <v> </v>
      </c>
      <c r="T377" s="107" t="s">
        <v>65</v>
      </c>
      <c r="U377" s="102">
        <f t="shared" si="47"/>
      </c>
      <c r="V377" s="34"/>
      <c r="W377" s="34"/>
      <c r="X377" s="34"/>
      <c r="Y377" s="34"/>
      <c r="Z377" s="34"/>
    </row>
    <row r="378" spans="1:26" s="33" customFormat="1" ht="12.75" customHeight="1">
      <c r="A378" s="13"/>
      <c r="B378" s="108" t="s">
        <v>140</v>
      </c>
      <c r="C378" s="108" t="s">
        <v>62</v>
      </c>
      <c r="D378" s="104" t="s">
        <v>125</v>
      </c>
      <c r="E378" s="104" t="s">
        <v>54</v>
      </c>
      <c r="F378" s="28">
        <v>3384</v>
      </c>
      <c r="G378" s="97">
        <v>14</v>
      </c>
      <c r="H378" s="28">
        <f t="shared" si="45"/>
        <v>2684</v>
      </c>
      <c r="I378" s="42">
        <f>G378/F378*100</f>
        <v>0.41371158392434987</v>
      </c>
      <c r="J378" s="32"/>
      <c r="K378" s="14"/>
      <c r="L378" s="37">
        <f t="shared" si="46"/>
        <v>0</v>
      </c>
      <c r="M378" s="32"/>
      <c r="N378" s="11"/>
      <c r="O378" s="12"/>
      <c r="P378" s="11"/>
      <c r="Q378" s="106" t="str">
        <f t="shared" si="50"/>
        <v> </v>
      </c>
      <c r="R378" s="141" t="str">
        <f t="shared" si="43"/>
        <v> </v>
      </c>
      <c r="S378" s="106" t="str">
        <f t="shared" si="44"/>
        <v> </v>
      </c>
      <c r="T378" s="107" t="s">
        <v>65</v>
      </c>
      <c r="U378" s="102">
        <f t="shared" si="47"/>
      </c>
      <c r="V378" s="34"/>
      <c r="W378" s="34"/>
      <c r="X378" s="34"/>
      <c r="Y378" s="34"/>
      <c r="Z378" s="34"/>
    </row>
    <row r="379" spans="1:26" s="33" customFormat="1" ht="12.75" customHeight="1">
      <c r="A379" s="13"/>
      <c r="B379" s="100" t="s">
        <v>175</v>
      </c>
      <c r="C379" s="100" t="s">
        <v>67</v>
      </c>
      <c r="D379" s="146" t="s">
        <v>665</v>
      </c>
      <c r="E379" s="100" t="s">
        <v>56</v>
      </c>
      <c r="F379" s="28">
        <v>2653</v>
      </c>
      <c r="G379" s="97">
        <v>1</v>
      </c>
      <c r="H379" s="28">
        <f t="shared" si="45"/>
        <v>2603</v>
      </c>
      <c r="I379" s="42">
        <f>G379/F379*100</f>
        <v>0.03769317753486619</v>
      </c>
      <c r="J379" s="32"/>
      <c r="K379" s="14"/>
      <c r="L379" s="37">
        <f t="shared" si="46"/>
        <v>0</v>
      </c>
      <c r="M379" s="32"/>
      <c r="N379" s="11"/>
      <c r="O379" s="12"/>
      <c r="P379" s="11"/>
      <c r="Q379" s="106" t="str">
        <f t="shared" si="50"/>
        <v> </v>
      </c>
      <c r="R379" s="141" t="str">
        <f t="shared" si="43"/>
        <v> </v>
      </c>
      <c r="S379" s="106" t="str">
        <f t="shared" si="44"/>
        <v> </v>
      </c>
      <c r="T379" s="107" t="s">
        <v>44</v>
      </c>
      <c r="U379" s="102">
        <f t="shared" si="47"/>
      </c>
      <c r="V379" s="34"/>
      <c r="W379" s="34"/>
      <c r="X379" s="34"/>
      <c r="Y379" s="34"/>
      <c r="Z379" s="34"/>
    </row>
    <row r="380" spans="1:26" s="33" customFormat="1" ht="12.75" customHeight="1">
      <c r="A380" s="13"/>
      <c r="B380" s="87" t="s">
        <v>160</v>
      </c>
      <c r="C380" s="87" t="s">
        <v>34</v>
      </c>
      <c r="D380" s="113" t="s">
        <v>659</v>
      </c>
      <c r="E380" s="100" t="s">
        <v>83</v>
      </c>
      <c r="F380" s="28"/>
      <c r="G380" s="14"/>
      <c r="H380" s="28">
        <f t="shared" si="45"/>
        <v>0</v>
      </c>
      <c r="I380" s="42"/>
      <c r="J380" s="32"/>
      <c r="K380" s="14"/>
      <c r="L380" s="37">
        <f t="shared" si="46"/>
        <v>0</v>
      </c>
      <c r="M380" s="32">
        <v>51</v>
      </c>
      <c r="N380" s="11"/>
      <c r="O380" s="12"/>
      <c r="P380" s="11"/>
      <c r="Q380" s="106" t="str">
        <f t="shared" si="50"/>
        <v> </v>
      </c>
      <c r="R380" s="141" t="str">
        <f t="shared" si="43"/>
        <v> </v>
      </c>
      <c r="S380" s="106" t="str">
        <f t="shared" si="44"/>
        <v> </v>
      </c>
      <c r="T380" s="107" t="s">
        <v>65</v>
      </c>
      <c r="U380" s="102">
        <f t="shared" si="47"/>
      </c>
      <c r="V380" s="34"/>
      <c r="W380" s="34"/>
      <c r="X380" s="34"/>
      <c r="Y380" s="34"/>
      <c r="Z380" s="34"/>
    </row>
    <row r="381" spans="1:26" s="33" customFormat="1" ht="12.75" customHeight="1">
      <c r="A381" s="13"/>
      <c r="B381" s="104" t="s">
        <v>132</v>
      </c>
      <c r="C381" s="104" t="s">
        <v>133</v>
      </c>
      <c r="D381" s="104" t="s">
        <v>660</v>
      </c>
      <c r="E381" s="129" t="s">
        <v>56</v>
      </c>
      <c r="F381" s="28">
        <v>2961</v>
      </c>
      <c r="G381" s="97">
        <v>2</v>
      </c>
      <c r="H381" s="28">
        <f t="shared" si="45"/>
        <v>2861</v>
      </c>
      <c r="I381" s="42">
        <f>G381/F381*100</f>
        <v>0.06754474839581223</v>
      </c>
      <c r="J381" s="32"/>
      <c r="K381" s="14"/>
      <c r="L381" s="37">
        <f t="shared" si="46"/>
        <v>0</v>
      </c>
      <c r="M381" s="98"/>
      <c r="N381" s="11"/>
      <c r="O381" s="12"/>
      <c r="P381" s="11"/>
      <c r="Q381" s="106" t="str">
        <f t="shared" si="50"/>
        <v> </v>
      </c>
      <c r="R381" s="141" t="str">
        <f t="shared" si="43"/>
        <v> </v>
      </c>
      <c r="S381" s="106" t="str">
        <f t="shared" si="44"/>
        <v> </v>
      </c>
      <c r="T381" s="107" t="s">
        <v>65</v>
      </c>
      <c r="U381" s="102">
        <f t="shared" si="47"/>
      </c>
      <c r="V381" s="34"/>
      <c r="W381" s="34"/>
      <c r="X381" s="34"/>
      <c r="Y381" s="34"/>
      <c r="Z381" s="34"/>
    </row>
    <row r="382" spans="1:26" s="33" customFormat="1" ht="12.75" customHeight="1">
      <c r="A382" s="13"/>
      <c r="B382" s="109" t="s">
        <v>119</v>
      </c>
      <c r="C382" s="109" t="s">
        <v>37</v>
      </c>
      <c r="D382" s="108" t="s">
        <v>120</v>
      </c>
      <c r="E382" s="100" t="s">
        <v>52</v>
      </c>
      <c r="F382" s="28">
        <v>3300</v>
      </c>
      <c r="G382" s="118">
        <v>1</v>
      </c>
      <c r="H382" s="28">
        <f t="shared" si="45"/>
        <v>3250</v>
      </c>
      <c r="I382" s="42">
        <f>G382/F382*100</f>
        <v>0.030303030303030304</v>
      </c>
      <c r="J382" s="32"/>
      <c r="K382" s="14"/>
      <c r="L382" s="37">
        <f t="shared" si="46"/>
        <v>0</v>
      </c>
      <c r="M382" s="32"/>
      <c r="N382" s="11"/>
      <c r="O382" s="12"/>
      <c r="P382" s="11"/>
      <c r="Q382" s="106" t="str">
        <f t="shared" si="50"/>
        <v> </v>
      </c>
      <c r="R382" s="141" t="str">
        <f t="shared" si="43"/>
        <v> </v>
      </c>
      <c r="S382" s="106" t="str">
        <f t="shared" si="44"/>
        <v> </v>
      </c>
      <c r="T382" s="107" t="s">
        <v>65</v>
      </c>
      <c r="U382" s="102">
        <f t="shared" si="47"/>
      </c>
      <c r="V382" s="34"/>
      <c r="W382" s="34"/>
      <c r="X382" s="34"/>
      <c r="Y382" s="34"/>
      <c r="Z382" s="34"/>
    </row>
    <row r="383" spans="1:26" s="33" customFormat="1" ht="12.75" customHeight="1">
      <c r="A383" s="13"/>
      <c r="B383" s="108" t="s">
        <v>139</v>
      </c>
      <c r="C383" s="108" t="s">
        <v>40</v>
      </c>
      <c r="D383" s="108" t="s">
        <v>661</v>
      </c>
      <c r="E383" s="104" t="s">
        <v>56</v>
      </c>
      <c r="F383" s="28">
        <v>2845</v>
      </c>
      <c r="G383" s="15">
        <v>3</v>
      </c>
      <c r="H383" s="28">
        <f t="shared" si="45"/>
        <v>2695</v>
      </c>
      <c r="I383" s="42">
        <f>G383/F383*100</f>
        <v>0.1054481546572935</v>
      </c>
      <c r="J383" s="32"/>
      <c r="K383" s="14"/>
      <c r="L383" s="37">
        <f t="shared" si="46"/>
        <v>0</v>
      </c>
      <c r="M383" s="32"/>
      <c r="N383" s="11"/>
      <c r="O383" s="12"/>
      <c r="P383" s="11"/>
      <c r="Q383" s="106" t="str">
        <f t="shared" si="50"/>
        <v> </v>
      </c>
      <c r="R383" s="141" t="str">
        <f t="shared" si="43"/>
        <v> </v>
      </c>
      <c r="S383" s="106" t="str">
        <f t="shared" si="44"/>
        <v> </v>
      </c>
      <c r="T383" s="107" t="s">
        <v>65</v>
      </c>
      <c r="U383" s="102">
        <f t="shared" si="47"/>
      </c>
      <c r="V383" s="34"/>
      <c r="W383" s="34"/>
      <c r="X383" s="34"/>
      <c r="Y383" s="34"/>
      <c r="Z383" s="34"/>
    </row>
    <row r="384" spans="1:26" s="33" customFormat="1" ht="12.75" customHeight="1">
      <c r="A384" s="13"/>
      <c r="B384" s="115" t="s">
        <v>129</v>
      </c>
      <c r="C384" s="100" t="s">
        <v>130</v>
      </c>
      <c r="D384" s="108" t="s">
        <v>661</v>
      </c>
      <c r="E384" s="100" t="s">
        <v>56</v>
      </c>
      <c r="F384" s="28">
        <v>3100</v>
      </c>
      <c r="G384" s="122">
        <v>3</v>
      </c>
      <c r="H384" s="28">
        <f t="shared" si="45"/>
        <v>2950</v>
      </c>
      <c r="I384" s="42">
        <f>G384/F384*100</f>
        <v>0.0967741935483871</v>
      </c>
      <c r="J384" s="32"/>
      <c r="K384" s="14"/>
      <c r="L384" s="37">
        <f t="shared" si="46"/>
        <v>0</v>
      </c>
      <c r="M384" s="32"/>
      <c r="N384" s="11"/>
      <c r="O384" s="12"/>
      <c r="P384" s="11"/>
      <c r="Q384" s="106" t="str">
        <f t="shared" si="50"/>
        <v> </v>
      </c>
      <c r="R384" s="141" t="str">
        <f t="shared" si="43"/>
        <v> </v>
      </c>
      <c r="S384" s="106" t="str">
        <f t="shared" si="44"/>
        <v> </v>
      </c>
      <c r="T384" s="107" t="s">
        <v>65</v>
      </c>
      <c r="U384" s="102">
        <f t="shared" si="47"/>
      </c>
      <c r="V384" s="34"/>
      <c r="W384" s="34"/>
      <c r="X384" s="34"/>
      <c r="Y384" s="34"/>
      <c r="Z384" s="34"/>
    </row>
    <row r="385" spans="1:26" s="40" customFormat="1" ht="12.75" customHeight="1">
      <c r="A385" s="13"/>
      <c r="B385" s="105" t="s">
        <v>174</v>
      </c>
      <c r="C385" s="100" t="s">
        <v>26</v>
      </c>
      <c r="D385" s="104" t="s">
        <v>667</v>
      </c>
      <c r="E385" s="100" t="s">
        <v>54</v>
      </c>
      <c r="F385" s="28">
        <v>3114</v>
      </c>
      <c r="G385" s="97">
        <v>9</v>
      </c>
      <c r="H385" s="28">
        <f t="shared" si="45"/>
        <v>2664</v>
      </c>
      <c r="I385" s="42">
        <f>G385/F385*100</f>
        <v>0.2890173410404624</v>
      </c>
      <c r="J385" s="32"/>
      <c r="K385" s="14"/>
      <c r="L385" s="37">
        <f t="shared" si="46"/>
        <v>0</v>
      </c>
      <c r="M385" s="32"/>
      <c r="N385" s="11"/>
      <c r="O385" s="12"/>
      <c r="P385" s="11"/>
      <c r="Q385" s="106" t="str">
        <f t="shared" si="50"/>
        <v> </v>
      </c>
      <c r="R385" s="141" t="str">
        <f t="shared" si="43"/>
        <v> </v>
      </c>
      <c r="S385" s="106" t="str">
        <f t="shared" si="44"/>
        <v> </v>
      </c>
      <c r="T385" s="107" t="s">
        <v>44</v>
      </c>
      <c r="U385" s="102">
        <f t="shared" si="47"/>
      </c>
      <c r="V385" s="34"/>
      <c r="W385" s="34"/>
      <c r="X385" s="34"/>
      <c r="Y385" s="34"/>
      <c r="Z385" s="34"/>
    </row>
    <row r="386" spans="1:26" s="33" customFormat="1" ht="12.75" customHeight="1">
      <c r="A386" s="13"/>
      <c r="B386" s="104"/>
      <c r="C386" s="116"/>
      <c r="D386" s="104"/>
      <c r="E386" s="133"/>
      <c r="F386" s="28"/>
      <c r="G386" s="14"/>
      <c r="H386" s="28">
        <f t="shared" si="45"/>
        <v>0</v>
      </c>
      <c r="I386" s="42"/>
      <c r="J386" s="32"/>
      <c r="K386" s="14"/>
      <c r="L386" s="37">
        <f t="shared" si="46"/>
        <v>0</v>
      </c>
      <c r="M386" s="32"/>
      <c r="N386" s="11"/>
      <c r="O386" s="12"/>
      <c r="P386" s="11"/>
      <c r="Q386" s="106" t="str">
        <f t="shared" si="50"/>
        <v> </v>
      </c>
      <c r="R386" s="141" t="str">
        <f t="shared" si="43"/>
        <v> </v>
      </c>
      <c r="S386" s="106" t="str">
        <f aca="true" t="shared" si="51" ref="S386:S396">IF(M386&gt;88,1," ")</f>
        <v> </v>
      </c>
      <c r="T386" s="107"/>
      <c r="U386" s="102">
        <f aca="true" t="shared" si="52" ref="U386:U396">IF(SUM(O386:S386)&gt;0,1,"")</f>
      </c>
      <c r="V386" s="34"/>
      <c r="W386" s="34"/>
      <c r="X386" s="34"/>
      <c r="Y386" s="34"/>
      <c r="Z386" s="34"/>
    </row>
    <row r="387" spans="1:26" s="33" customFormat="1" ht="12.75" customHeight="1">
      <c r="A387" s="13"/>
      <c r="B387" s="109"/>
      <c r="C387" s="109"/>
      <c r="D387" s="104"/>
      <c r="E387" s="100"/>
      <c r="F387" s="28"/>
      <c r="G387" s="121"/>
      <c r="H387" s="28">
        <f t="shared" si="45"/>
        <v>0</v>
      </c>
      <c r="I387" s="42"/>
      <c r="J387" s="32"/>
      <c r="K387" s="14"/>
      <c r="L387" s="37">
        <f t="shared" si="46"/>
        <v>0</v>
      </c>
      <c r="M387" s="32"/>
      <c r="N387" s="11"/>
      <c r="O387" s="12"/>
      <c r="P387" s="11"/>
      <c r="Q387" s="106" t="str">
        <f t="shared" si="50"/>
        <v> </v>
      </c>
      <c r="R387" s="141" t="str">
        <f t="shared" si="43"/>
        <v> </v>
      </c>
      <c r="S387" s="106" t="str">
        <f t="shared" si="51"/>
        <v> </v>
      </c>
      <c r="T387" s="107"/>
      <c r="U387" s="102">
        <f t="shared" si="52"/>
      </c>
      <c r="V387" s="34"/>
      <c r="W387" s="34"/>
      <c r="X387" s="34"/>
      <c r="Y387" s="34"/>
      <c r="Z387" s="34"/>
    </row>
    <row r="388" spans="1:26" s="33" customFormat="1" ht="12.75" customHeight="1">
      <c r="A388" s="13"/>
      <c r="B388" s="104"/>
      <c r="C388" s="104"/>
      <c r="D388" s="104"/>
      <c r="E388" s="100"/>
      <c r="F388" s="28"/>
      <c r="G388" s="97"/>
      <c r="H388" s="28">
        <f t="shared" si="45"/>
        <v>0</v>
      </c>
      <c r="I388" s="42"/>
      <c r="J388" s="29"/>
      <c r="K388" s="14"/>
      <c r="L388" s="37">
        <f t="shared" si="46"/>
        <v>0</v>
      </c>
      <c r="M388" s="32"/>
      <c r="N388" s="11"/>
      <c r="O388" s="67"/>
      <c r="P388" s="11"/>
      <c r="Q388" s="106" t="str">
        <f t="shared" si="50"/>
        <v> </v>
      </c>
      <c r="R388" s="141" t="str">
        <f t="shared" si="43"/>
        <v> </v>
      </c>
      <c r="S388" s="106" t="str">
        <f t="shared" si="51"/>
        <v> </v>
      </c>
      <c r="T388" s="107"/>
      <c r="U388" s="102">
        <f t="shared" si="52"/>
      </c>
      <c r="V388" s="34"/>
      <c r="W388" s="34"/>
      <c r="X388" s="34"/>
      <c r="Y388" s="34"/>
      <c r="Z388" s="34"/>
    </row>
    <row r="389" spans="1:26" s="33" customFormat="1" ht="12.75" customHeight="1">
      <c r="A389" s="13"/>
      <c r="B389" s="104"/>
      <c r="C389" s="100"/>
      <c r="D389" s="104"/>
      <c r="E389" s="133"/>
      <c r="F389" s="28"/>
      <c r="G389" s="14"/>
      <c r="H389" s="28">
        <f t="shared" si="45"/>
        <v>0</v>
      </c>
      <c r="I389" s="42"/>
      <c r="J389" s="32"/>
      <c r="K389" s="14"/>
      <c r="L389" s="37">
        <f t="shared" si="46"/>
        <v>0</v>
      </c>
      <c r="M389" s="32"/>
      <c r="N389" s="11"/>
      <c r="O389" s="12"/>
      <c r="P389" s="11"/>
      <c r="Q389" s="106" t="str">
        <f t="shared" si="50"/>
        <v> </v>
      </c>
      <c r="R389" s="141" t="str">
        <f t="shared" si="43"/>
        <v> </v>
      </c>
      <c r="S389" s="106" t="str">
        <f t="shared" si="51"/>
        <v> </v>
      </c>
      <c r="T389" s="107"/>
      <c r="U389" s="102">
        <f t="shared" si="52"/>
      </c>
      <c r="V389" s="34"/>
      <c r="W389" s="34"/>
      <c r="X389" s="34"/>
      <c r="Y389" s="34"/>
      <c r="Z389" s="34"/>
    </row>
    <row r="390" spans="1:26" s="33" customFormat="1" ht="12.75" customHeight="1">
      <c r="A390" s="13"/>
      <c r="B390" s="104"/>
      <c r="C390" s="104"/>
      <c r="D390" s="111"/>
      <c r="E390" s="100"/>
      <c r="F390" s="28"/>
      <c r="G390" s="14"/>
      <c r="H390" s="28">
        <f t="shared" si="45"/>
        <v>0</v>
      </c>
      <c r="I390" s="42"/>
      <c r="J390" s="32"/>
      <c r="K390" s="14"/>
      <c r="L390" s="37">
        <f t="shared" si="46"/>
        <v>0</v>
      </c>
      <c r="M390" s="32"/>
      <c r="N390" s="11"/>
      <c r="O390" s="12"/>
      <c r="P390" s="11"/>
      <c r="Q390" s="106" t="str">
        <f t="shared" si="50"/>
        <v> </v>
      </c>
      <c r="R390" s="141" t="str">
        <f t="shared" si="43"/>
        <v> </v>
      </c>
      <c r="S390" s="106" t="str">
        <f t="shared" si="51"/>
        <v> </v>
      </c>
      <c r="T390" s="107"/>
      <c r="U390" s="102">
        <f t="shared" si="52"/>
      </c>
      <c r="V390" s="34"/>
      <c r="W390" s="34"/>
      <c r="X390" s="34"/>
      <c r="Y390" s="34"/>
      <c r="Z390" s="34"/>
    </row>
    <row r="391" spans="1:26" s="40" customFormat="1" ht="12.75" customHeight="1">
      <c r="A391" s="13"/>
      <c r="B391" s="38"/>
      <c r="C391" s="38"/>
      <c r="D391" s="111"/>
      <c r="E391" s="100"/>
      <c r="F391" s="28"/>
      <c r="G391" s="97"/>
      <c r="H391" s="28">
        <f t="shared" si="45"/>
        <v>0</v>
      </c>
      <c r="I391" s="42"/>
      <c r="J391" s="32"/>
      <c r="K391" s="14"/>
      <c r="L391" s="37">
        <f t="shared" si="46"/>
        <v>0</v>
      </c>
      <c r="M391" s="32"/>
      <c r="N391" s="11"/>
      <c r="O391" s="12"/>
      <c r="P391" s="11"/>
      <c r="Q391" s="106" t="str">
        <f t="shared" si="50"/>
        <v> </v>
      </c>
      <c r="R391" s="141" t="str">
        <f t="shared" si="43"/>
        <v> </v>
      </c>
      <c r="S391" s="106" t="str">
        <f t="shared" si="51"/>
        <v> </v>
      </c>
      <c r="T391" s="107"/>
      <c r="U391" s="102">
        <f t="shared" si="52"/>
      </c>
      <c r="V391" s="34"/>
      <c r="W391" s="36"/>
      <c r="X391" s="36"/>
      <c r="Y391" s="36"/>
      <c r="Z391" s="36"/>
    </row>
    <row r="392" spans="1:26" s="33" customFormat="1" ht="12.75" customHeight="1">
      <c r="A392" s="13"/>
      <c r="B392" s="109"/>
      <c r="C392" s="109"/>
      <c r="D392" s="108"/>
      <c r="E392" s="100"/>
      <c r="F392" s="28"/>
      <c r="G392" s="118"/>
      <c r="H392" s="28">
        <f t="shared" si="45"/>
        <v>0</v>
      </c>
      <c r="I392" s="42"/>
      <c r="J392" s="32"/>
      <c r="K392" s="14"/>
      <c r="L392" s="37">
        <f t="shared" si="46"/>
        <v>0</v>
      </c>
      <c r="M392" s="32"/>
      <c r="N392" s="11"/>
      <c r="O392" s="12"/>
      <c r="P392" s="11"/>
      <c r="Q392" s="106" t="str">
        <f t="shared" si="50"/>
        <v> </v>
      </c>
      <c r="R392" s="141" t="str">
        <f t="shared" si="43"/>
        <v> </v>
      </c>
      <c r="S392" s="106" t="str">
        <f t="shared" si="51"/>
        <v> </v>
      </c>
      <c r="T392" s="107"/>
      <c r="U392" s="102">
        <f t="shared" si="52"/>
      </c>
      <c r="V392" s="34"/>
      <c r="W392" s="34"/>
      <c r="X392" s="34"/>
      <c r="Y392" s="34"/>
      <c r="Z392" s="34"/>
    </row>
    <row r="393" spans="1:26" s="33" customFormat="1" ht="12.75" customHeight="1">
      <c r="A393" s="13"/>
      <c r="B393" s="104"/>
      <c r="C393" s="104"/>
      <c r="D393" s="108"/>
      <c r="E393" s="131"/>
      <c r="F393" s="28"/>
      <c r="G393" s="14"/>
      <c r="H393" s="28">
        <f>F393-50*G393</f>
        <v>0</v>
      </c>
      <c r="I393" s="42"/>
      <c r="J393" s="32"/>
      <c r="K393" s="14"/>
      <c r="L393" s="37">
        <f>J393*100-K393*250</f>
        <v>0</v>
      </c>
      <c r="M393" s="32"/>
      <c r="N393" s="11"/>
      <c r="O393" s="12"/>
      <c r="P393" s="39"/>
      <c r="Q393" s="106" t="str">
        <f t="shared" si="50"/>
        <v> </v>
      </c>
      <c r="R393" s="141" t="str">
        <f t="shared" si="43"/>
        <v> </v>
      </c>
      <c r="S393" s="106" t="str">
        <f t="shared" si="51"/>
        <v> </v>
      </c>
      <c r="T393" s="107"/>
      <c r="U393" s="102">
        <f t="shared" si="52"/>
      </c>
      <c r="V393" s="34"/>
      <c r="W393" s="34"/>
      <c r="X393" s="34"/>
      <c r="Y393" s="34"/>
      <c r="Z393" s="34"/>
    </row>
    <row r="394" spans="1:26" s="33" customFormat="1" ht="12.75" customHeight="1">
      <c r="A394" s="13"/>
      <c r="B394" s="115"/>
      <c r="C394" s="100"/>
      <c r="D394" s="115"/>
      <c r="E394" s="100"/>
      <c r="F394" s="28"/>
      <c r="G394" s="122"/>
      <c r="H394" s="28">
        <f>F394-50*G394</f>
        <v>0</v>
      </c>
      <c r="I394" s="42"/>
      <c r="J394" s="32"/>
      <c r="K394" s="14"/>
      <c r="L394" s="37">
        <f>J394*100-K394*250</f>
        <v>0</v>
      </c>
      <c r="M394" s="32"/>
      <c r="N394" s="11"/>
      <c r="O394" s="12"/>
      <c r="P394" s="11"/>
      <c r="Q394" s="106" t="str">
        <f t="shared" si="50"/>
        <v> </v>
      </c>
      <c r="R394" s="141" t="str">
        <f>IF(L394&gt;6450,1," ")</f>
        <v> </v>
      </c>
      <c r="S394" s="106" t="str">
        <f t="shared" si="51"/>
        <v> </v>
      </c>
      <c r="T394" s="107"/>
      <c r="U394" s="102">
        <f t="shared" si="52"/>
      </c>
      <c r="V394" s="34"/>
      <c r="W394" s="34"/>
      <c r="X394" s="34"/>
      <c r="Y394" s="34"/>
      <c r="Z394" s="34"/>
    </row>
    <row r="395" spans="1:21" ht="12.75" customHeight="1">
      <c r="A395" s="13"/>
      <c r="B395" s="87"/>
      <c r="C395" s="87"/>
      <c r="D395" s="96"/>
      <c r="E395" s="95"/>
      <c r="F395" s="28"/>
      <c r="G395" s="97"/>
      <c r="H395" s="28">
        <f>F395-50*G395</f>
        <v>0</v>
      </c>
      <c r="I395" s="42"/>
      <c r="J395" s="32"/>
      <c r="K395" s="14"/>
      <c r="L395" s="37">
        <f>J395*100-K395*250</f>
        <v>0</v>
      </c>
      <c r="M395" s="98"/>
      <c r="N395" s="11"/>
      <c r="O395" s="12"/>
      <c r="P395" s="11"/>
      <c r="Q395" s="106" t="str">
        <f t="shared" si="50"/>
        <v> </v>
      </c>
      <c r="R395" s="141" t="str">
        <f>IF(L395&gt;6450,1," ")</f>
        <v> </v>
      </c>
      <c r="S395" s="106" t="str">
        <f t="shared" si="51"/>
        <v> </v>
      </c>
      <c r="T395" s="25"/>
      <c r="U395" s="102">
        <f t="shared" si="52"/>
      </c>
    </row>
    <row r="396" spans="1:21" ht="12.75" customHeight="1">
      <c r="A396" s="12"/>
      <c r="B396" s="23"/>
      <c r="C396" s="18"/>
      <c r="D396" s="27"/>
      <c r="E396" s="27"/>
      <c r="F396" s="16"/>
      <c r="G396" s="60"/>
      <c r="H396" s="28">
        <f>F396-50*G396</f>
        <v>0</v>
      </c>
      <c r="I396" s="42"/>
      <c r="J396" s="32"/>
      <c r="K396" s="12"/>
      <c r="L396" s="37">
        <f>J396*100-K396*250</f>
        <v>0</v>
      </c>
      <c r="M396" s="27"/>
      <c r="N396" s="27"/>
      <c r="O396" s="11"/>
      <c r="P396" s="12"/>
      <c r="Q396" s="106" t="str">
        <f t="shared" si="50"/>
        <v> </v>
      </c>
      <c r="R396" s="141" t="str">
        <f>IF(L396&gt;6450,1," ")</f>
        <v> </v>
      </c>
      <c r="S396" s="106" t="str">
        <f t="shared" si="51"/>
        <v> </v>
      </c>
      <c r="T396" s="11"/>
      <c r="U396" s="102">
        <f t="shared" si="52"/>
      </c>
    </row>
    <row r="397" spans="1:22" ht="13.5" customHeight="1" thickBot="1">
      <c r="A397" s="99"/>
      <c r="H397" s="22"/>
      <c r="J397" s="76"/>
      <c r="K397" s="56"/>
      <c r="L397" s="44"/>
      <c r="N397" s="44">
        <f>COUNTIF(N9:N395,"&gt;A")</f>
        <v>8</v>
      </c>
      <c r="O397" s="74"/>
      <c r="P397" s="44">
        <f>COUNTIF(P9:P297,"&gt;0")</f>
        <v>0</v>
      </c>
      <c r="Q397" s="142">
        <f>SUM(Q9:Q395)</f>
        <v>29</v>
      </c>
      <c r="R397" s="142">
        <f>SUM(R9:R395)</f>
        <v>18</v>
      </c>
      <c r="S397" s="142">
        <f>SUM(S9:S395)</f>
        <v>22</v>
      </c>
      <c r="U397" s="119">
        <f>SUM(U9:U395)</f>
        <v>64</v>
      </c>
      <c r="V397" s="34">
        <f>SUM(V9:V395)</f>
        <v>39</v>
      </c>
    </row>
    <row r="398" spans="1:19" ht="12.75">
      <c r="A398" s="99"/>
      <c r="H398" s="22"/>
      <c r="J398" s="76"/>
      <c r="K398" s="56"/>
      <c r="L398" s="36"/>
      <c r="N398" s="36"/>
      <c r="O398" s="56"/>
      <c r="P398" s="36"/>
      <c r="Q398" s="143"/>
      <c r="R398" s="143"/>
      <c r="S398" s="143"/>
    </row>
    <row r="399" spans="15:19" ht="12.75">
      <c r="O399" s="119">
        <f>COUNTIF(Z9:Z393,"zms")</f>
        <v>5</v>
      </c>
      <c r="P399" s="119">
        <f>COUNTIF(V9:V393,"O")</f>
        <v>0</v>
      </c>
      <c r="Q399" s="119">
        <f>COUNTIF(W9:W393,"O")</f>
        <v>14</v>
      </c>
      <c r="R399" s="119">
        <f>COUNTIF(X9:X393,"KT")</f>
        <v>13</v>
      </c>
      <c r="S399" s="119">
        <f>COUNTIF(Y9:Y393,"W")</f>
        <v>13</v>
      </c>
    </row>
    <row r="400" spans="18:19" ht="12.75">
      <c r="R400" s="119" t="s">
        <v>60</v>
      </c>
      <c r="S400" s="144" t="s">
        <v>367</v>
      </c>
    </row>
    <row r="401" ht="12.75">
      <c r="S401" s="144" t="str">
        <f aca="true" t="shared" si="53" ref="S401:S464">IF(M401&gt;80,1," ")</f>
        <v> </v>
      </c>
    </row>
    <row r="402" ht="12.75">
      <c r="S402" s="144" t="str">
        <f t="shared" si="53"/>
        <v> </v>
      </c>
    </row>
    <row r="403" ht="12.75">
      <c r="S403" s="144" t="str">
        <f t="shared" si="53"/>
        <v> </v>
      </c>
    </row>
    <row r="404" ht="12.75">
      <c r="S404" s="144" t="str">
        <f t="shared" si="53"/>
        <v> </v>
      </c>
    </row>
    <row r="405" ht="12.75">
      <c r="S405" s="144" t="str">
        <f t="shared" si="53"/>
        <v> </v>
      </c>
    </row>
    <row r="406" ht="12.75">
      <c r="S406" s="144" t="str">
        <f t="shared" si="53"/>
        <v> </v>
      </c>
    </row>
    <row r="407" ht="12.75">
      <c r="S407" s="144" t="str">
        <f t="shared" si="53"/>
        <v> </v>
      </c>
    </row>
    <row r="408" ht="12.75">
      <c r="S408" s="144" t="str">
        <f t="shared" si="53"/>
        <v> </v>
      </c>
    </row>
    <row r="409" ht="12.75">
      <c r="S409" s="144" t="str">
        <f t="shared" si="53"/>
        <v> </v>
      </c>
    </row>
    <row r="410" ht="12.75">
      <c r="S410" s="144" t="str">
        <f t="shared" si="53"/>
        <v> </v>
      </c>
    </row>
    <row r="411" ht="12.75">
      <c r="S411" s="144" t="str">
        <f t="shared" si="53"/>
        <v> </v>
      </c>
    </row>
    <row r="412" ht="12.75">
      <c r="S412" s="144" t="str">
        <f t="shared" si="53"/>
        <v> </v>
      </c>
    </row>
    <row r="413" ht="12.75">
      <c r="S413" s="144" t="str">
        <f t="shared" si="53"/>
        <v> </v>
      </c>
    </row>
    <row r="414" ht="12.75">
      <c r="S414" s="144" t="str">
        <f t="shared" si="53"/>
        <v> </v>
      </c>
    </row>
    <row r="415" ht="12.75">
      <c r="S415" s="144" t="str">
        <f t="shared" si="53"/>
        <v> </v>
      </c>
    </row>
    <row r="416" ht="12.75">
      <c r="S416" s="144" t="str">
        <f t="shared" si="53"/>
        <v> </v>
      </c>
    </row>
    <row r="417" ht="12.75">
      <c r="S417" s="144" t="str">
        <f t="shared" si="53"/>
        <v> </v>
      </c>
    </row>
    <row r="418" ht="12.75">
      <c r="S418" s="144" t="str">
        <f t="shared" si="53"/>
        <v> </v>
      </c>
    </row>
    <row r="419" ht="12.75">
      <c r="S419" s="144" t="str">
        <f t="shared" si="53"/>
        <v> </v>
      </c>
    </row>
    <row r="420" ht="12.75">
      <c r="S420" s="144" t="str">
        <f t="shared" si="53"/>
        <v> </v>
      </c>
    </row>
    <row r="421" ht="12.75">
      <c r="S421" s="144" t="str">
        <f t="shared" si="53"/>
        <v> </v>
      </c>
    </row>
    <row r="422" ht="12.75">
      <c r="S422" s="144" t="str">
        <f t="shared" si="53"/>
        <v> </v>
      </c>
    </row>
    <row r="423" ht="12.75">
      <c r="S423" s="144" t="str">
        <f t="shared" si="53"/>
        <v> </v>
      </c>
    </row>
    <row r="424" ht="12.75">
      <c r="S424" s="144" t="str">
        <f t="shared" si="53"/>
        <v> </v>
      </c>
    </row>
    <row r="425" ht="12.75">
      <c r="S425" s="144" t="str">
        <f t="shared" si="53"/>
        <v> </v>
      </c>
    </row>
    <row r="426" ht="12.75">
      <c r="S426" s="144" t="str">
        <f t="shared" si="53"/>
        <v> </v>
      </c>
    </row>
    <row r="427" ht="12.75">
      <c r="S427" s="144" t="str">
        <f t="shared" si="53"/>
        <v> </v>
      </c>
    </row>
    <row r="428" ht="12.75">
      <c r="S428" s="144" t="str">
        <f t="shared" si="53"/>
        <v> </v>
      </c>
    </row>
    <row r="429" ht="12.75">
      <c r="S429" s="144" t="str">
        <f t="shared" si="53"/>
        <v> </v>
      </c>
    </row>
    <row r="430" ht="12.75">
      <c r="S430" s="144" t="str">
        <f t="shared" si="53"/>
        <v> </v>
      </c>
    </row>
    <row r="431" ht="12.75">
      <c r="S431" s="144" t="str">
        <f t="shared" si="53"/>
        <v> </v>
      </c>
    </row>
    <row r="432" ht="12.75">
      <c r="S432" s="144" t="str">
        <f t="shared" si="53"/>
        <v> </v>
      </c>
    </row>
    <row r="433" ht="12.75">
      <c r="S433" s="144" t="str">
        <f t="shared" si="53"/>
        <v> </v>
      </c>
    </row>
    <row r="434" ht="12.75">
      <c r="S434" s="144" t="str">
        <f t="shared" si="53"/>
        <v> </v>
      </c>
    </row>
    <row r="435" ht="12.75">
      <c r="S435" s="144" t="str">
        <f t="shared" si="53"/>
        <v> </v>
      </c>
    </row>
    <row r="436" ht="12.75">
      <c r="S436" s="144" t="str">
        <f t="shared" si="53"/>
        <v> </v>
      </c>
    </row>
    <row r="437" ht="12.75">
      <c r="S437" s="144" t="str">
        <f t="shared" si="53"/>
        <v> </v>
      </c>
    </row>
    <row r="438" ht="12.75">
      <c r="S438" s="144" t="str">
        <f t="shared" si="53"/>
        <v> </v>
      </c>
    </row>
    <row r="439" ht="12.75">
      <c r="S439" s="144" t="str">
        <f t="shared" si="53"/>
        <v> </v>
      </c>
    </row>
    <row r="440" ht="12.75">
      <c r="S440" s="144" t="str">
        <f t="shared" si="53"/>
        <v> </v>
      </c>
    </row>
    <row r="441" ht="12.75">
      <c r="S441" s="144" t="str">
        <f t="shared" si="53"/>
        <v> </v>
      </c>
    </row>
    <row r="442" ht="12.75">
      <c r="S442" s="144" t="str">
        <f t="shared" si="53"/>
        <v> </v>
      </c>
    </row>
    <row r="443" ht="12.75">
      <c r="S443" s="144" t="str">
        <f t="shared" si="53"/>
        <v> </v>
      </c>
    </row>
    <row r="444" ht="12.75">
      <c r="S444" s="144" t="str">
        <f t="shared" si="53"/>
        <v> </v>
      </c>
    </row>
    <row r="445" ht="12.75">
      <c r="S445" s="144" t="str">
        <f t="shared" si="53"/>
        <v> </v>
      </c>
    </row>
    <row r="446" ht="12.75">
      <c r="S446" s="144" t="str">
        <f t="shared" si="53"/>
        <v> </v>
      </c>
    </row>
    <row r="447" ht="12.75">
      <c r="S447" s="144" t="str">
        <f t="shared" si="53"/>
        <v> </v>
      </c>
    </row>
    <row r="448" ht="12.75">
      <c r="S448" s="144" t="str">
        <f t="shared" si="53"/>
        <v> </v>
      </c>
    </row>
    <row r="449" ht="12.75">
      <c r="S449" s="144" t="str">
        <f t="shared" si="53"/>
        <v> </v>
      </c>
    </row>
    <row r="450" ht="12.75">
      <c r="S450" s="144" t="str">
        <f t="shared" si="53"/>
        <v> </v>
      </c>
    </row>
    <row r="451" ht="12.75">
      <c r="S451" s="144" t="str">
        <f t="shared" si="53"/>
        <v> </v>
      </c>
    </row>
    <row r="452" ht="12.75">
      <c r="S452" s="144" t="str">
        <f t="shared" si="53"/>
        <v> </v>
      </c>
    </row>
    <row r="453" ht="12.75">
      <c r="S453" s="144" t="str">
        <f t="shared" si="53"/>
        <v> </v>
      </c>
    </row>
    <row r="454" ht="12.75">
      <c r="S454" s="144" t="str">
        <f t="shared" si="53"/>
        <v> </v>
      </c>
    </row>
    <row r="455" ht="12.75">
      <c r="S455" s="144" t="str">
        <f t="shared" si="53"/>
        <v> </v>
      </c>
    </row>
    <row r="456" ht="12.75">
      <c r="S456" s="144" t="str">
        <f t="shared" si="53"/>
        <v> </v>
      </c>
    </row>
    <row r="457" ht="12.75">
      <c r="S457" s="144" t="str">
        <f t="shared" si="53"/>
        <v> </v>
      </c>
    </row>
    <row r="458" ht="12.75">
      <c r="S458" s="144" t="str">
        <f t="shared" si="53"/>
        <v> </v>
      </c>
    </row>
    <row r="459" ht="12.75">
      <c r="S459" s="144" t="str">
        <f t="shared" si="53"/>
        <v> </v>
      </c>
    </row>
    <row r="460" ht="12.75">
      <c r="S460" s="144" t="str">
        <f t="shared" si="53"/>
        <v> </v>
      </c>
    </row>
    <row r="461" ht="12.75">
      <c r="S461" s="144" t="str">
        <f t="shared" si="53"/>
        <v> </v>
      </c>
    </row>
    <row r="462" ht="12.75">
      <c r="S462" s="144" t="str">
        <f t="shared" si="53"/>
        <v> </v>
      </c>
    </row>
    <row r="463" ht="12.75">
      <c r="S463" s="144" t="str">
        <f t="shared" si="53"/>
        <v> </v>
      </c>
    </row>
    <row r="464" ht="12.75">
      <c r="S464" s="144" t="str">
        <f t="shared" si="53"/>
        <v> </v>
      </c>
    </row>
    <row r="465" ht="12.75">
      <c r="S465" s="144" t="str">
        <f aca="true" t="shared" si="54" ref="S465:S528">IF(M465&gt;80,1," ")</f>
        <v> </v>
      </c>
    </row>
    <row r="466" ht="12.75">
      <c r="S466" s="144" t="str">
        <f t="shared" si="54"/>
        <v> </v>
      </c>
    </row>
    <row r="467" ht="12.75">
      <c r="S467" s="144" t="str">
        <f t="shared" si="54"/>
        <v> </v>
      </c>
    </row>
    <row r="468" ht="12.75">
      <c r="S468" s="144" t="str">
        <f t="shared" si="54"/>
        <v> </v>
      </c>
    </row>
    <row r="469" ht="12.75">
      <c r="S469" s="144" t="str">
        <f t="shared" si="54"/>
        <v> </v>
      </c>
    </row>
    <row r="470" ht="12.75">
      <c r="S470" s="144" t="str">
        <f t="shared" si="54"/>
        <v> </v>
      </c>
    </row>
    <row r="471" ht="12.75">
      <c r="S471" s="144" t="str">
        <f t="shared" si="54"/>
        <v> </v>
      </c>
    </row>
    <row r="472" ht="12.75">
      <c r="S472" s="144" t="str">
        <f t="shared" si="54"/>
        <v> </v>
      </c>
    </row>
    <row r="473" ht="12.75">
      <c r="S473" s="144" t="str">
        <f t="shared" si="54"/>
        <v> </v>
      </c>
    </row>
    <row r="474" ht="12.75">
      <c r="S474" s="144" t="str">
        <f t="shared" si="54"/>
        <v> </v>
      </c>
    </row>
    <row r="475" ht="12.75">
      <c r="S475" s="144" t="str">
        <f t="shared" si="54"/>
        <v> </v>
      </c>
    </row>
    <row r="476" ht="12.75">
      <c r="S476" s="144" t="str">
        <f t="shared" si="54"/>
        <v> </v>
      </c>
    </row>
    <row r="477" ht="12.75">
      <c r="S477" s="144" t="str">
        <f t="shared" si="54"/>
        <v> </v>
      </c>
    </row>
    <row r="478" ht="12.75">
      <c r="S478" s="144" t="str">
        <f t="shared" si="54"/>
        <v> </v>
      </c>
    </row>
    <row r="479" ht="12.75">
      <c r="S479" s="144" t="str">
        <f t="shared" si="54"/>
        <v> </v>
      </c>
    </row>
    <row r="480" ht="12.75">
      <c r="S480" s="144" t="str">
        <f t="shared" si="54"/>
        <v> </v>
      </c>
    </row>
    <row r="481" ht="12.75">
      <c r="S481" s="144" t="str">
        <f t="shared" si="54"/>
        <v> </v>
      </c>
    </row>
    <row r="482" ht="12.75">
      <c r="S482" s="144" t="str">
        <f t="shared" si="54"/>
        <v> </v>
      </c>
    </row>
    <row r="483" ht="12.75">
      <c r="S483" s="144" t="str">
        <f t="shared" si="54"/>
        <v> </v>
      </c>
    </row>
    <row r="484" ht="12.75">
      <c r="S484" s="144" t="str">
        <f t="shared" si="54"/>
        <v> </v>
      </c>
    </row>
    <row r="485" ht="12.75">
      <c r="S485" s="144" t="str">
        <f t="shared" si="54"/>
        <v> </v>
      </c>
    </row>
    <row r="486" ht="12.75">
      <c r="S486" s="144" t="str">
        <f t="shared" si="54"/>
        <v> </v>
      </c>
    </row>
    <row r="487" ht="12.75">
      <c r="S487" s="144" t="str">
        <f t="shared" si="54"/>
        <v> </v>
      </c>
    </row>
    <row r="488" ht="12.75">
      <c r="S488" s="144" t="str">
        <f t="shared" si="54"/>
        <v> </v>
      </c>
    </row>
    <row r="489" ht="12.75">
      <c r="S489" s="144" t="str">
        <f t="shared" si="54"/>
        <v> </v>
      </c>
    </row>
    <row r="490" ht="12.75">
      <c r="S490" s="144" t="str">
        <f t="shared" si="54"/>
        <v> </v>
      </c>
    </row>
    <row r="491" ht="12.75">
      <c r="S491" s="144" t="str">
        <f t="shared" si="54"/>
        <v> </v>
      </c>
    </row>
    <row r="492" ht="12.75">
      <c r="S492" s="144" t="str">
        <f t="shared" si="54"/>
        <v> </v>
      </c>
    </row>
    <row r="493" ht="12.75">
      <c r="S493" s="144" t="str">
        <f t="shared" si="54"/>
        <v> </v>
      </c>
    </row>
    <row r="494" ht="12.75">
      <c r="S494" s="144" t="str">
        <f t="shared" si="54"/>
        <v> </v>
      </c>
    </row>
    <row r="495" ht="12.75">
      <c r="S495" s="144" t="str">
        <f t="shared" si="54"/>
        <v> </v>
      </c>
    </row>
    <row r="496" ht="12.75">
      <c r="S496" s="144" t="str">
        <f t="shared" si="54"/>
        <v> </v>
      </c>
    </row>
    <row r="497" ht="12.75">
      <c r="S497" s="144" t="str">
        <f t="shared" si="54"/>
        <v> </v>
      </c>
    </row>
    <row r="498" ht="12.75">
      <c r="S498" s="144" t="str">
        <f t="shared" si="54"/>
        <v> </v>
      </c>
    </row>
    <row r="499" ht="12.75">
      <c r="S499" s="144" t="str">
        <f t="shared" si="54"/>
        <v> </v>
      </c>
    </row>
    <row r="500" ht="12.75">
      <c r="S500" s="144" t="str">
        <f t="shared" si="54"/>
        <v> </v>
      </c>
    </row>
    <row r="501" ht="12.75">
      <c r="S501" s="144" t="str">
        <f t="shared" si="54"/>
        <v> </v>
      </c>
    </row>
    <row r="502" ht="12.75">
      <c r="S502" s="144" t="str">
        <f t="shared" si="54"/>
        <v> </v>
      </c>
    </row>
    <row r="503" ht="12.75">
      <c r="S503" s="144" t="str">
        <f t="shared" si="54"/>
        <v> </v>
      </c>
    </row>
    <row r="504" ht="12.75">
      <c r="S504" s="144" t="str">
        <f t="shared" si="54"/>
        <v> </v>
      </c>
    </row>
    <row r="505" ht="12.75">
      <c r="S505" s="144" t="str">
        <f t="shared" si="54"/>
        <v> </v>
      </c>
    </row>
    <row r="506" ht="12.75">
      <c r="S506" s="144" t="str">
        <f t="shared" si="54"/>
        <v> </v>
      </c>
    </row>
    <row r="507" ht="12.75">
      <c r="S507" s="144" t="str">
        <f t="shared" si="54"/>
        <v> </v>
      </c>
    </row>
    <row r="508" ht="12.75">
      <c r="S508" s="144" t="str">
        <f t="shared" si="54"/>
        <v> </v>
      </c>
    </row>
    <row r="509" ht="12.75">
      <c r="S509" s="144" t="str">
        <f t="shared" si="54"/>
        <v> </v>
      </c>
    </row>
    <row r="510" ht="12.75">
      <c r="S510" s="144" t="str">
        <f t="shared" si="54"/>
        <v> </v>
      </c>
    </row>
    <row r="511" ht="12.75">
      <c r="S511" s="144" t="str">
        <f t="shared" si="54"/>
        <v> </v>
      </c>
    </row>
    <row r="512" ht="12.75">
      <c r="S512" s="144" t="str">
        <f t="shared" si="54"/>
        <v> </v>
      </c>
    </row>
    <row r="513" ht="12.75">
      <c r="S513" s="144" t="str">
        <f t="shared" si="54"/>
        <v> </v>
      </c>
    </row>
    <row r="514" ht="12.75">
      <c r="S514" s="144" t="str">
        <f t="shared" si="54"/>
        <v> </v>
      </c>
    </row>
    <row r="515" ht="12.75">
      <c r="S515" s="144" t="str">
        <f t="shared" si="54"/>
        <v> </v>
      </c>
    </row>
    <row r="516" ht="12.75">
      <c r="S516" s="144" t="str">
        <f t="shared" si="54"/>
        <v> </v>
      </c>
    </row>
    <row r="517" ht="12.75">
      <c r="S517" s="144" t="str">
        <f t="shared" si="54"/>
        <v> </v>
      </c>
    </row>
    <row r="518" ht="12.75">
      <c r="S518" s="144" t="str">
        <f t="shared" si="54"/>
        <v> </v>
      </c>
    </row>
    <row r="519" ht="12.75">
      <c r="S519" s="144" t="str">
        <f t="shared" si="54"/>
        <v> </v>
      </c>
    </row>
    <row r="520" ht="12.75">
      <c r="S520" s="144" t="str">
        <f t="shared" si="54"/>
        <v> </v>
      </c>
    </row>
    <row r="521" ht="12.75">
      <c r="S521" s="144" t="str">
        <f t="shared" si="54"/>
        <v> </v>
      </c>
    </row>
    <row r="522" ht="12.75">
      <c r="S522" s="144" t="str">
        <f t="shared" si="54"/>
        <v> </v>
      </c>
    </row>
    <row r="523" ht="12.75">
      <c r="S523" s="144" t="str">
        <f t="shared" si="54"/>
        <v> </v>
      </c>
    </row>
    <row r="524" ht="12.75">
      <c r="S524" s="144" t="str">
        <f t="shared" si="54"/>
        <v> </v>
      </c>
    </row>
    <row r="525" ht="12.75">
      <c r="S525" s="144" t="str">
        <f t="shared" si="54"/>
        <v> </v>
      </c>
    </row>
    <row r="526" ht="12.75">
      <c r="S526" s="144" t="str">
        <f t="shared" si="54"/>
        <v> </v>
      </c>
    </row>
    <row r="527" ht="12.75">
      <c r="S527" s="144" t="str">
        <f t="shared" si="54"/>
        <v> </v>
      </c>
    </row>
    <row r="528" ht="12.75">
      <c r="S528" s="144" t="str">
        <f t="shared" si="54"/>
        <v> </v>
      </c>
    </row>
    <row r="529" ht="12.75">
      <c r="S529" s="144" t="str">
        <f aca="true" t="shared" si="55" ref="S529:S592">IF(M529&gt;80,1," ")</f>
        <v> </v>
      </c>
    </row>
    <row r="530" ht="12.75">
      <c r="S530" s="144" t="str">
        <f t="shared" si="55"/>
        <v> </v>
      </c>
    </row>
    <row r="531" ht="12.75">
      <c r="S531" s="144" t="str">
        <f t="shared" si="55"/>
        <v> </v>
      </c>
    </row>
    <row r="532" ht="12.75">
      <c r="S532" s="144" t="str">
        <f t="shared" si="55"/>
        <v> </v>
      </c>
    </row>
    <row r="533" ht="12.75">
      <c r="S533" s="144" t="str">
        <f t="shared" si="55"/>
        <v> </v>
      </c>
    </row>
    <row r="534" ht="12.75">
      <c r="S534" s="144" t="str">
        <f t="shared" si="55"/>
        <v> </v>
      </c>
    </row>
    <row r="535" ht="12.75">
      <c r="S535" s="144" t="str">
        <f t="shared" si="55"/>
        <v> </v>
      </c>
    </row>
    <row r="536" ht="12.75">
      <c r="S536" s="144" t="str">
        <f t="shared" si="55"/>
        <v> </v>
      </c>
    </row>
    <row r="537" ht="12.75">
      <c r="S537" s="144" t="str">
        <f t="shared" si="55"/>
        <v> </v>
      </c>
    </row>
    <row r="538" ht="12.75">
      <c r="S538" s="144" t="str">
        <f t="shared" si="55"/>
        <v> </v>
      </c>
    </row>
    <row r="539" ht="12.75">
      <c r="S539" s="144" t="str">
        <f t="shared" si="55"/>
        <v> </v>
      </c>
    </row>
    <row r="540" ht="12.75">
      <c r="S540" s="144" t="str">
        <f t="shared" si="55"/>
        <v> </v>
      </c>
    </row>
    <row r="541" ht="12.75">
      <c r="S541" s="144" t="str">
        <f t="shared" si="55"/>
        <v> </v>
      </c>
    </row>
    <row r="542" ht="12.75">
      <c r="S542" s="144" t="str">
        <f t="shared" si="55"/>
        <v> </v>
      </c>
    </row>
    <row r="543" ht="12.75">
      <c r="S543" s="144" t="str">
        <f t="shared" si="55"/>
        <v> </v>
      </c>
    </row>
    <row r="544" ht="12.75">
      <c r="S544" s="144" t="str">
        <f t="shared" si="55"/>
        <v> </v>
      </c>
    </row>
    <row r="545" ht="12.75">
      <c r="S545" s="144" t="str">
        <f t="shared" si="55"/>
        <v> </v>
      </c>
    </row>
    <row r="546" ht="12.75">
      <c r="S546" s="144" t="str">
        <f t="shared" si="55"/>
        <v> </v>
      </c>
    </row>
    <row r="547" ht="12.75">
      <c r="S547" s="144" t="str">
        <f t="shared" si="55"/>
        <v> </v>
      </c>
    </row>
    <row r="548" ht="12.75">
      <c r="S548" s="144" t="str">
        <f t="shared" si="55"/>
        <v> </v>
      </c>
    </row>
    <row r="549" ht="12.75">
      <c r="S549" s="144" t="str">
        <f t="shared" si="55"/>
        <v> </v>
      </c>
    </row>
    <row r="550" ht="12.75">
      <c r="S550" s="144" t="str">
        <f t="shared" si="55"/>
        <v> </v>
      </c>
    </row>
    <row r="551" ht="12.75">
      <c r="S551" s="144" t="str">
        <f t="shared" si="55"/>
        <v> </v>
      </c>
    </row>
    <row r="552" ht="12.75">
      <c r="S552" s="144" t="str">
        <f t="shared" si="55"/>
        <v> </v>
      </c>
    </row>
    <row r="553" ht="12.75">
      <c r="S553" s="144" t="str">
        <f t="shared" si="55"/>
        <v> </v>
      </c>
    </row>
    <row r="554" ht="12.75">
      <c r="S554" s="144" t="str">
        <f t="shared" si="55"/>
        <v> </v>
      </c>
    </row>
    <row r="555" ht="12.75">
      <c r="S555" s="144" t="str">
        <f t="shared" si="55"/>
        <v> </v>
      </c>
    </row>
    <row r="556" ht="12.75">
      <c r="S556" s="144" t="str">
        <f t="shared" si="55"/>
        <v> </v>
      </c>
    </row>
    <row r="557" ht="12.75">
      <c r="S557" s="144" t="str">
        <f t="shared" si="55"/>
        <v> </v>
      </c>
    </row>
    <row r="558" ht="12.75">
      <c r="S558" s="144" t="str">
        <f t="shared" si="55"/>
        <v> </v>
      </c>
    </row>
    <row r="559" ht="12.75">
      <c r="S559" s="144" t="str">
        <f t="shared" si="55"/>
        <v> </v>
      </c>
    </row>
    <row r="560" ht="12.75">
      <c r="S560" s="144" t="str">
        <f t="shared" si="55"/>
        <v> </v>
      </c>
    </row>
    <row r="561" ht="12.75">
      <c r="S561" s="144" t="str">
        <f t="shared" si="55"/>
        <v> </v>
      </c>
    </row>
    <row r="562" ht="12.75">
      <c r="S562" s="144" t="str">
        <f t="shared" si="55"/>
        <v> </v>
      </c>
    </row>
    <row r="563" ht="12.75">
      <c r="S563" s="144" t="str">
        <f t="shared" si="55"/>
        <v> </v>
      </c>
    </row>
    <row r="564" ht="12.75">
      <c r="S564" s="144" t="str">
        <f t="shared" si="55"/>
        <v> </v>
      </c>
    </row>
    <row r="565" ht="12.75">
      <c r="S565" s="144" t="str">
        <f t="shared" si="55"/>
        <v> </v>
      </c>
    </row>
    <row r="566" ht="12.75">
      <c r="S566" s="144" t="str">
        <f t="shared" si="55"/>
        <v> </v>
      </c>
    </row>
    <row r="567" ht="12.75">
      <c r="S567" s="144" t="str">
        <f t="shared" si="55"/>
        <v> </v>
      </c>
    </row>
    <row r="568" ht="12.75">
      <c r="S568" s="144" t="str">
        <f t="shared" si="55"/>
        <v> </v>
      </c>
    </row>
    <row r="569" ht="12.75">
      <c r="S569" s="144" t="str">
        <f t="shared" si="55"/>
        <v> </v>
      </c>
    </row>
    <row r="570" ht="12.75">
      <c r="S570" s="144" t="str">
        <f t="shared" si="55"/>
        <v> </v>
      </c>
    </row>
    <row r="571" ht="12.75">
      <c r="S571" s="144" t="str">
        <f t="shared" si="55"/>
        <v> </v>
      </c>
    </row>
    <row r="572" ht="12.75">
      <c r="S572" s="144" t="str">
        <f t="shared" si="55"/>
        <v> </v>
      </c>
    </row>
    <row r="573" ht="12.75">
      <c r="S573" s="144" t="str">
        <f t="shared" si="55"/>
        <v> </v>
      </c>
    </row>
    <row r="574" ht="12.75">
      <c r="S574" s="144" t="str">
        <f t="shared" si="55"/>
        <v> </v>
      </c>
    </row>
    <row r="575" ht="12.75">
      <c r="S575" s="144" t="str">
        <f t="shared" si="55"/>
        <v> </v>
      </c>
    </row>
    <row r="576" ht="12.75">
      <c r="S576" s="144" t="str">
        <f t="shared" si="55"/>
        <v> </v>
      </c>
    </row>
    <row r="577" ht="12.75">
      <c r="S577" s="144" t="str">
        <f t="shared" si="55"/>
        <v> </v>
      </c>
    </row>
    <row r="578" ht="12.75">
      <c r="S578" s="144" t="str">
        <f t="shared" si="55"/>
        <v> </v>
      </c>
    </row>
    <row r="579" ht="12.75">
      <c r="S579" s="144" t="str">
        <f t="shared" si="55"/>
        <v> </v>
      </c>
    </row>
    <row r="580" ht="12.75">
      <c r="S580" s="144" t="str">
        <f t="shared" si="55"/>
        <v> </v>
      </c>
    </row>
    <row r="581" ht="12.75">
      <c r="S581" s="144" t="str">
        <f t="shared" si="55"/>
        <v> </v>
      </c>
    </row>
    <row r="582" ht="12.75">
      <c r="S582" s="144" t="str">
        <f t="shared" si="55"/>
        <v> </v>
      </c>
    </row>
    <row r="583" ht="12.75">
      <c r="S583" s="144" t="str">
        <f t="shared" si="55"/>
        <v> </v>
      </c>
    </row>
    <row r="584" ht="12.75">
      <c r="S584" s="144" t="str">
        <f t="shared" si="55"/>
        <v> </v>
      </c>
    </row>
    <row r="585" ht="12.75">
      <c r="S585" s="144" t="str">
        <f t="shared" si="55"/>
        <v> </v>
      </c>
    </row>
    <row r="586" ht="12.75">
      <c r="S586" s="144" t="str">
        <f t="shared" si="55"/>
        <v> </v>
      </c>
    </row>
    <row r="587" ht="12.75">
      <c r="S587" s="144" t="str">
        <f t="shared" si="55"/>
        <v> </v>
      </c>
    </row>
    <row r="588" ht="12.75">
      <c r="S588" s="144" t="str">
        <f t="shared" si="55"/>
        <v> </v>
      </c>
    </row>
    <row r="589" ht="12.75">
      <c r="S589" s="144" t="str">
        <f t="shared" si="55"/>
        <v> </v>
      </c>
    </row>
    <row r="590" ht="12.75">
      <c r="S590" s="144" t="str">
        <f t="shared" si="55"/>
        <v> </v>
      </c>
    </row>
    <row r="591" ht="12.75">
      <c r="S591" s="144" t="str">
        <f t="shared" si="55"/>
        <v> </v>
      </c>
    </row>
    <row r="592" ht="12.75">
      <c r="S592" s="144" t="str">
        <f t="shared" si="55"/>
        <v> </v>
      </c>
    </row>
    <row r="593" ht="12.75">
      <c r="S593" s="144" t="str">
        <f aca="true" t="shared" si="56" ref="S593:S656">IF(M593&gt;80,1," ")</f>
        <v> </v>
      </c>
    </row>
    <row r="594" ht="12.75">
      <c r="S594" s="144" t="str">
        <f t="shared" si="56"/>
        <v> </v>
      </c>
    </row>
    <row r="595" ht="12.75">
      <c r="S595" s="144" t="str">
        <f t="shared" si="56"/>
        <v> </v>
      </c>
    </row>
    <row r="596" ht="12.75">
      <c r="S596" s="144" t="str">
        <f t="shared" si="56"/>
        <v> </v>
      </c>
    </row>
    <row r="597" ht="12.75">
      <c r="S597" s="144" t="str">
        <f t="shared" si="56"/>
        <v> </v>
      </c>
    </row>
    <row r="598" ht="12.75">
      <c r="S598" s="144" t="str">
        <f t="shared" si="56"/>
        <v> </v>
      </c>
    </row>
    <row r="599" ht="12.75">
      <c r="S599" s="144" t="str">
        <f t="shared" si="56"/>
        <v> </v>
      </c>
    </row>
    <row r="600" ht="12.75">
      <c r="S600" s="144" t="str">
        <f t="shared" si="56"/>
        <v> </v>
      </c>
    </row>
    <row r="601" ht="12.75">
      <c r="S601" s="144" t="str">
        <f t="shared" si="56"/>
        <v> </v>
      </c>
    </row>
    <row r="602" ht="12.75">
      <c r="S602" s="144" t="str">
        <f t="shared" si="56"/>
        <v> </v>
      </c>
    </row>
    <row r="603" ht="12.75">
      <c r="S603" s="144" t="str">
        <f t="shared" si="56"/>
        <v> </v>
      </c>
    </row>
    <row r="604" ht="12.75">
      <c r="S604" s="144" t="str">
        <f t="shared" si="56"/>
        <v> </v>
      </c>
    </row>
    <row r="605" ht="12.75">
      <c r="S605" s="144" t="str">
        <f t="shared" si="56"/>
        <v> </v>
      </c>
    </row>
    <row r="606" ht="12.75">
      <c r="S606" s="144" t="str">
        <f t="shared" si="56"/>
        <v> </v>
      </c>
    </row>
    <row r="607" ht="12.75">
      <c r="S607" s="144" t="str">
        <f t="shared" si="56"/>
        <v> </v>
      </c>
    </row>
    <row r="608" ht="12.75">
      <c r="S608" s="144" t="str">
        <f t="shared" si="56"/>
        <v> </v>
      </c>
    </row>
    <row r="609" ht="12.75">
      <c r="S609" s="144" t="str">
        <f t="shared" si="56"/>
        <v> </v>
      </c>
    </row>
    <row r="610" ht="12.75">
      <c r="S610" s="144" t="str">
        <f t="shared" si="56"/>
        <v> </v>
      </c>
    </row>
    <row r="611" ht="12.75">
      <c r="S611" s="144" t="str">
        <f t="shared" si="56"/>
        <v> </v>
      </c>
    </row>
    <row r="612" ht="12.75">
      <c r="S612" s="144" t="str">
        <f t="shared" si="56"/>
        <v> </v>
      </c>
    </row>
    <row r="613" ht="12.75">
      <c r="S613" s="144" t="str">
        <f t="shared" si="56"/>
        <v> </v>
      </c>
    </row>
    <row r="614" ht="12.75">
      <c r="S614" s="144" t="str">
        <f t="shared" si="56"/>
        <v> </v>
      </c>
    </row>
    <row r="615" ht="12.75">
      <c r="S615" s="144" t="str">
        <f t="shared" si="56"/>
        <v> </v>
      </c>
    </row>
    <row r="616" ht="12.75">
      <c r="S616" s="144" t="str">
        <f t="shared" si="56"/>
        <v> </v>
      </c>
    </row>
    <row r="617" ht="12.75">
      <c r="S617" s="144" t="str">
        <f t="shared" si="56"/>
        <v> </v>
      </c>
    </row>
    <row r="618" ht="12.75">
      <c r="S618" s="144" t="str">
        <f t="shared" si="56"/>
        <v> </v>
      </c>
    </row>
    <row r="619" ht="12.75">
      <c r="S619" s="144" t="str">
        <f t="shared" si="56"/>
        <v> </v>
      </c>
    </row>
    <row r="620" ht="12.75">
      <c r="S620" s="144" t="str">
        <f t="shared" si="56"/>
        <v> </v>
      </c>
    </row>
    <row r="621" ht="12.75">
      <c r="S621" s="144" t="str">
        <f t="shared" si="56"/>
        <v> </v>
      </c>
    </row>
    <row r="622" ht="12.75">
      <c r="S622" s="144" t="str">
        <f t="shared" si="56"/>
        <v> </v>
      </c>
    </row>
    <row r="623" ht="12.75">
      <c r="S623" s="144" t="str">
        <f t="shared" si="56"/>
        <v> </v>
      </c>
    </row>
    <row r="624" ht="12.75">
      <c r="S624" s="144" t="str">
        <f t="shared" si="56"/>
        <v> </v>
      </c>
    </row>
    <row r="625" ht="12.75">
      <c r="S625" s="144" t="str">
        <f t="shared" si="56"/>
        <v> </v>
      </c>
    </row>
    <row r="626" ht="12.75">
      <c r="S626" s="144" t="str">
        <f t="shared" si="56"/>
        <v> </v>
      </c>
    </row>
    <row r="627" ht="12.75">
      <c r="S627" s="144" t="str">
        <f t="shared" si="56"/>
        <v> </v>
      </c>
    </row>
    <row r="628" ht="12.75">
      <c r="S628" s="144" t="str">
        <f t="shared" si="56"/>
        <v> </v>
      </c>
    </row>
    <row r="629" ht="12.75">
      <c r="S629" s="144" t="str">
        <f t="shared" si="56"/>
        <v> </v>
      </c>
    </row>
    <row r="630" ht="12.75">
      <c r="S630" s="144" t="str">
        <f t="shared" si="56"/>
        <v> </v>
      </c>
    </row>
    <row r="631" ht="12.75">
      <c r="S631" s="144" t="str">
        <f t="shared" si="56"/>
        <v> </v>
      </c>
    </row>
    <row r="632" ht="12.75">
      <c r="S632" s="144" t="str">
        <f t="shared" si="56"/>
        <v> </v>
      </c>
    </row>
    <row r="633" ht="12.75">
      <c r="S633" s="144" t="str">
        <f t="shared" si="56"/>
        <v> </v>
      </c>
    </row>
    <row r="634" ht="12.75">
      <c r="S634" s="144" t="str">
        <f t="shared" si="56"/>
        <v> </v>
      </c>
    </row>
    <row r="635" ht="12.75">
      <c r="S635" s="144" t="str">
        <f t="shared" si="56"/>
        <v> </v>
      </c>
    </row>
    <row r="636" ht="12.75">
      <c r="S636" s="144" t="str">
        <f t="shared" si="56"/>
        <v> </v>
      </c>
    </row>
    <row r="637" ht="12.75">
      <c r="S637" s="144" t="str">
        <f t="shared" si="56"/>
        <v> </v>
      </c>
    </row>
    <row r="638" ht="12.75">
      <c r="S638" s="144" t="str">
        <f t="shared" si="56"/>
        <v> </v>
      </c>
    </row>
    <row r="639" ht="12.75">
      <c r="S639" s="144" t="str">
        <f t="shared" si="56"/>
        <v> </v>
      </c>
    </row>
    <row r="640" ht="12.75">
      <c r="S640" s="144" t="str">
        <f t="shared" si="56"/>
        <v> </v>
      </c>
    </row>
    <row r="641" ht="12.75">
      <c r="S641" s="144" t="str">
        <f t="shared" si="56"/>
        <v> </v>
      </c>
    </row>
    <row r="642" ht="12.75">
      <c r="S642" s="144" t="str">
        <f t="shared" si="56"/>
        <v> </v>
      </c>
    </row>
    <row r="643" ht="12.75">
      <c r="S643" s="144" t="str">
        <f t="shared" si="56"/>
        <v> </v>
      </c>
    </row>
    <row r="644" ht="12.75">
      <c r="S644" s="144" t="str">
        <f t="shared" si="56"/>
        <v> </v>
      </c>
    </row>
    <row r="645" ht="12.75">
      <c r="S645" s="144" t="str">
        <f t="shared" si="56"/>
        <v> </v>
      </c>
    </row>
    <row r="646" ht="12.75">
      <c r="S646" s="144" t="str">
        <f t="shared" si="56"/>
        <v> </v>
      </c>
    </row>
    <row r="647" ht="12.75">
      <c r="S647" s="144" t="str">
        <f t="shared" si="56"/>
        <v> </v>
      </c>
    </row>
    <row r="648" ht="12.75">
      <c r="S648" s="144" t="str">
        <f t="shared" si="56"/>
        <v> </v>
      </c>
    </row>
    <row r="649" ht="12.75">
      <c r="S649" s="144" t="str">
        <f t="shared" si="56"/>
        <v> </v>
      </c>
    </row>
    <row r="650" ht="12.75">
      <c r="S650" s="144" t="str">
        <f t="shared" si="56"/>
        <v> </v>
      </c>
    </row>
    <row r="651" ht="12.75">
      <c r="S651" s="144" t="str">
        <f t="shared" si="56"/>
        <v> </v>
      </c>
    </row>
    <row r="652" ht="12.75">
      <c r="S652" s="144" t="str">
        <f t="shared" si="56"/>
        <v> </v>
      </c>
    </row>
    <row r="653" ht="12.75">
      <c r="S653" s="144" t="str">
        <f t="shared" si="56"/>
        <v> </v>
      </c>
    </row>
    <row r="654" ht="12.75">
      <c r="S654" s="144" t="str">
        <f t="shared" si="56"/>
        <v> </v>
      </c>
    </row>
    <row r="655" ht="12.75">
      <c r="S655" s="144" t="str">
        <f t="shared" si="56"/>
        <v> </v>
      </c>
    </row>
    <row r="656" ht="12.75">
      <c r="S656" s="144" t="str">
        <f t="shared" si="56"/>
        <v> </v>
      </c>
    </row>
    <row r="657" ht="12.75">
      <c r="S657" s="144" t="str">
        <f aca="true" t="shared" si="57" ref="S657:S720">IF(M657&gt;80,1," ")</f>
        <v> </v>
      </c>
    </row>
    <row r="658" ht="12.75">
      <c r="S658" s="144" t="str">
        <f t="shared" si="57"/>
        <v> </v>
      </c>
    </row>
    <row r="659" ht="12.75">
      <c r="S659" s="144" t="str">
        <f t="shared" si="57"/>
        <v> </v>
      </c>
    </row>
    <row r="660" ht="12.75">
      <c r="S660" s="144" t="str">
        <f t="shared" si="57"/>
        <v> </v>
      </c>
    </row>
    <row r="661" ht="12.75">
      <c r="S661" s="144" t="str">
        <f t="shared" si="57"/>
        <v> </v>
      </c>
    </row>
    <row r="662" ht="12.75">
      <c r="S662" s="144" t="str">
        <f t="shared" si="57"/>
        <v> </v>
      </c>
    </row>
    <row r="663" ht="12.75">
      <c r="S663" s="144" t="str">
        <f t="shared" si="57"/>
        <v> </v>
      </c>
    </row>
    <row r="664" ht="12.75">
      <c r="S664" s="144" t="str">
        <f t="shared" si="57"/>
        <v> </v>
      </c>
    </row>
    <row r="665" ht="12.75">
      <c r="S665" s="144" t="str">
        <f t="shared" si="57"/>
        <v> </v>
      </c>
    </row>
    <row r="666" ht="12.75">
      <c r="S666" s="144" t="str">
        <f t="shared" si="57"/>
        <v> </v>
      </c>
    </row>
    <row r="667" ht="12.75">
      <c r="S667" s="144" t="str">
        <f t="shared" si="57"/>
        <v> </v>
      </c>
    </row>
    <row r="668" ht="12.75">
      <c r="S668" s="144" t="str">
        <f t="shared" si="57"/>
        <v> </v>
      </c>
    </row>
    <row r="669" ht="12.75">
      <c r="S669" s="144" t="str">
        <f t="shared" si="57"/>
        <v> </v>
      </c>
    </row>
    <row r="670" ht="12.75">
      <c r="S670" s="144" t="str">
        <f t="shared" si="57"/>
        <v> </v>
      </c>
    </row>
    <row r="671" ht="12.75">
      <c r="S671" s="144" t="str">
        <f t="shared" si="57"/>
        <v> </v>
      </c>
    </row>
    <row r="672" ht="12.75">
      <c r="S672" s="144" t="str">
        <f t="shared" si="57"/>
        <v> </v>
      </c>
    </row>
    <row r="673" ht="12.75">
      <c r="S673" s="144" t="str">
        <f t="shared" si="57"/>
        <v> </v>
      </c>
    </row>
    <row r="674" ht="12.75">
      <c r="S674" s="144" t="str">
        <f t="shared" si="57"/>
        <v> </v>
      </c>
    </row>
    <row r="675" ht="12.75">
      <c r="S675" s="144" t="str">
        <f t="shared" si="57"/>
        <v> </v>
      </c>
    </row>
    <row r="676" ht="12.75">
      <c r="S676" s="144" t="str">
        <f t="shared" si="57"/>
        <v> </v>
      </c>
    </row>
    <row r="677" ht="12.75">
      <c r="S677" s="144" t="str">
        <f t="shared" si="57"/>
        <v> </v>
      </c>
    </row>
    <row r="678" ht="12.75">
      <c r="S678" s="144" t="str">
        <f t="shared" si="57"/>
        <v> </v>
      </c>
    </row>
    <row r="679" ht="12.75">
      <c r="S679" s="144" t="str">
        <f t="shared" si="57"/>
        <v> </v>
      </c>
    </row>
    <row r="680" ht="12.75">
      <c r="S680" s="144" t="str">
        <f t="shared" si="57"/>
        <v> </v>
      </c>
    </row>
    <row r="681" ht="12.75">
      <c r="S681" s="144" t="str">
        <f t="shared" si="57"/>
        <v> </v>
      </c>
    </row>
    <row r="682" ht="12.75">
      <c r="S682" s="144" t="str">
        <f t="shared" si="57"/>
        <v> </v>
      </c>
    </row>
    <row r="683" ht="12.75">
      <c r="S683" s="144" t="str">
        <f t="shared" si="57"/>
        <v> </v>
      </c>
    </row>
    <row r="684" ht="12.75">
      <c r="S684" s="144" t="str">
        <f t="shared" si="57"/>
        <v> </v>
      </c>
    </row>
    <row r="685" ht="12.75">
      <c r="S685" s="144" t="str">
        <f t="shared" si="57"/>
        <v> </v>
      </c>
    </row>
    <row r="686" ht="12.75">
      <c r="S686" s="144" t="str">
        <f t="shared" si="57"/>
        <v> </v>
      </c>
    </row>
    <row r="687" ht="12.75">
      <c r="S687" s="144" t="str">
        <f t="shared" si="57"/>
        <v> </v>
      </c>
    </row>
    <row r="688" ht="12.75">
      <c r="S688" s="144" t="str">
        <f t="shared" si="57"/>
        <v> </v>
      </c>
    </row>
    <row r="689" ht="12.75">
      <c r="S689" s="144" t="str">
        <f t="shared" si="57"/>
        <v> </v>
      </c>
    </row>
    <row r="690" ht="12.75">
      <c r="S690" s="144" t="str">
        <f t="shared" si="57"/>
        <v> </v>
      </c>
    </row>
    <row r="691" ht="12.75">
      <c r="S691" s="144" t="str">
        <f t="shared" si="57"/>
        <v> </v>
      </c>
    </row>
    <row r="692" ht="12.75">
      <c r="S692" s="144" t="str">
        <f t="shared" si="57"/>
        <v> </v>
      </c>
    </row>
    <row r="693" ht="12.75">
      <c r="S693" s="144" t="str">
        <f t="shared" si="57"/>
        <v> </v>
      </c>
    </row>
    <row r="694" ht="12.75">
      <c r="S694" s="144" t="str">
        <f t="shared" si="57"/>
        <v> </v>
      </c>
    </row>
    <row r="695" ht="12.75">
      <c r="S695" s="144" t="str">
        <f t="shared" si="57"/>
        <v> </v>
      </c>
    </row>
    <row r="696" ht="12.75">
      <c r="S696" s="144" t="str">
        <f t="shared" si="57"/>
        <v> </v>
      </c>
    </row>
    <row r="697" ht="12.75">
      <c r="S697" s="144" t="str">
        <f t="shared" si="57"/>
        <v> </v>
      </c>
    </row>
    <row r="698" ht="12.75">
      <c r="S698" s="144" t="str">
        <f t="shared" si="57"/>
        <v> </v>
      </c>
    </row>
    <row r="699" ht="12.75">
      <c r="S699" s="144" t="str">
        <f t="shared" si="57"/>
        <v> </v>
      </c>
    </row>
    <row r="700" ht="12.75">
      <c r="S700" s="144" t="str">
        <f t="shared" si="57"/>
        <v> </v>
      </c>
    </row>
    <row r="701" ht="12.75">
      <c r="S701" s="144" t="str">
        <f t="shared" si="57"/>
        <v> </v>
      </c>
    </row>
    <row r="702" ht="12.75">
      <c r="S702" s="144" t="str">
        <f t="shared" si="57"/>
        <v> </v>
      </c>
    </row>
    <row r="703" ht="12.75">
      <c r="S703" s="144" t="str">
        <f t="shared" si="57"/>
        <v> </v>
      </c>
    </row>
    <row r="704" ht="12.75">
      <c r="S704" s="144" t="str">
        <f t="shared" si="57"/>
        <v> </v>
      </c>
    </row>
    <row r="705" ht="12.75">
      <c r="S705" s="144" t="str">
        <f t="shared" si="57"/>
        <v> </v>
      </c>
    </row>
    <row r="706" ht="12.75">
      <c r="S706" s="144" t="str">
        <f t="shared" si="57"/>
        <v> </v>
      </c>
    </row>
    <row r="707" ht="12.75">
      <c r="S707" s="144" t="str">
        <f t="shared" si="57"/>
        <v> </v>
      </c>
    </row>
    <row r="708" ht="12.75">
      <c r="S708" s="144" t="str">
        <f t="shared" si="57"/>
        <v> </v>
      </c>
    </row>
    <row r="709" ht="12.75">
      <c r="S709" s="144" t="str">
        <f t="shared" si="57"/>
        <v> </v>
      </c>
    </row>
    <row r="710" ht="12.75">
      <c r="S710" s="144" t="str">
        <f t="shared" si="57"/>
        <v> </v>
      </c>
    </row>
    <row r="711" ht="12.75">
      <c r="S711" s="144" t="str">
        <f t="shared" si="57"/>
        <v> </v>
      </c>
    </row>
    <row r="712" ht="12.75">
      <c r="S712" s="144" t="str">
        <f t="shared" si="57"/>
        <v> </v>
      </c>
    </row>
    <row r="713" ht="12.75">
      <c r="S713" s="144" t="str">
        <f t="shared" si="57"/>
        <v> </v>
      </c>
    </row>
    <row r="714" ht="12.75">
      <c r="S714" s="144" t="str">
        <f t="shared" si="57"/>
        <v> </v>
      </c>
    </row>
    <row r="715" ht="12.75">
      <c r="S715" s="144" t="str">
        <f t="shared" si="57"/>
        <v> </v>
      </c>
    </row>
    <row r="716" ht="12.75">
      <c r="S716" s="144" t="str">
        <f t="shared" si="57"/>
        <v> </v>
      </c>
    </row>
    <row r="717" ht="12.75">
      <c r="S717" s="144" t="str">
        <f t="shared" si="57"/>
        <v> </v>
      </c>
    </row>
    <row r="718" ht="12.75">
      <c r="S718" s="144" t="str">
        <f t="shared" si="57"/>
        <v> </v>
      </c>
    </row>
    <row r="719" ht="12.75">
      <c r="S719" s="144" t="str">
        <f t="shared" si="57"/>
        <v> </v>
      </c>
    </row>
    <row r="720" ht="12.75">
      <c r="S720" s="144" t="str">
        <f t="shared" si="57"/>
        <v> </v>
      </c>
    </row>
    <row r="721" ht="12.75">
      <c r="S721" s="144" t="str">
        <f aca="true" t="shared" si="58" ref="S721:S784">IF(M721&gt;80,1," ")</f>
        <v> </v>
      </c>
    </row>
    <row r="722" ht="12.75">
      <c r="S722" s="144" t="str">
        <f t="shared" si="58"/>
        <v> </v>
      </c>
    </row>
    <row r="723" ht="12.75">
      <c r="S723" s="144" t="str">
        <f t="shared" si="58"/>
        <v> </v>
      </c>
    </row>
    <row r="724" ht="12.75">
      <c r="S724" s="144" t="str">
        <f t="shared" si="58"/>
        <v> </v>
      </c>
    </row>
    <row r="725" ht="12.75">
      <c r="S725" s="144" t="str">
        <f t="shared" si="58"/>
        <v> </v>
      </c>
    </row>
    <row r="726" ht="12.75">
      <c r="S726" s="144" t="str">
        <f t="shared" si="58"/>
        <v> </v>
      </c>
    </row>
    <row r="727" ht="12.75">
      <c r="S727" s="144" t="str">
        <f t="shared" si="58"/>
        <v> </v>
      </c>
    </row>
    <row r="728" ht="12.75">
      <c r="S728" s="144" t="str">
        <f t="shared" si="58"/>
        <v> </v>
      </c>
    </row>
    <row r="729" ht="12.75">
      <c r="S729" s="144" t="str">
        <f t="shared" si="58"/>
        <v> </v>
      </c>
    </row>
    <row r="730" ht="12.75">
      <c r="S730" s="144" t="str">
        <f t="shared" si="58"/>
        <v> </v>
      </c>
    </row>
    <row r="731" ht="12.75">
      <c r="S731" s="144" t="str">
        <f t="shared" si="58"/>
        <v> </v>
      </c>
    </row>
    <row r="732" ht="12.75">
      <c r="S732" s="144" t="str">
        <f t="shared" si="58"/>
        <v> </v>
      </c>
    </row>
    <row r="733" ht="12.75">
      <c r="S733" s="144" t="str">
        <f t="shared" si="58"/>
        <v> </v>
      </c>
    </row>
    <row r="734" ht="12.75">
      <c r="S734" s="144" t="str">
        <f t="shared" si="58"/>
        <v> </v>
      </c>
    </row>
    <row r="735" ht="12.75">
      <c r="S735" s="144" t="str">
        <f t="shared" si="58"/>
        <v> </v>
      </c>
    </row>
    <row r="736" ht="12.75">
      <c r="S736" s="144" t="str">
        <f t="shared" si="58"/>
        <v> </v>
      </c>
    </row>
    <row r="737" ht="12.75">
      <c r="S737" s="144" t="str">
        <f t="shared" si="58"/>
        <v> </v>
      </c>
    </row>
    <row r="738" ht="12.75">
      <c r="S738" s="144" t="str">
        <f t="shared" si="58"/>
        <v> </v>
      </c>
    </row>
    <row r="739" ht="12.75">
      <c r="S739" s="144" t="str">
        <f t="shared" si="58"/>
        <v> </v>
      </c>
    </row>
    <row r="740" ht="12.75">
      <c r="S740" s="144" t="str">
        <f t="shared" si="58"/>
        <v> </v>
      </c>
    </row>
    <row r="741" ht="12.75">
      <c r="S741" s="144" t="str">
        <f t="shared" si="58"/>
        <v> </v>
      </c>
    </row>
    <row r="742" ht="12.75">
      <c r="S742" s="144" t="str">
        <f t="shared" si="58"/>
        <v> </v>
      </c>
    </row>
    <row r="743" ht="12.75">
      <c r="S743" s="144" t="str">
        <f t="shared" si="58"/>
        <v> </v>
      </c>
    </row>
    <row r="744" ht="12.75">
      <c r="S744" s="144" t="str">
        <f t="shared" si="58"/>
        <v> </v>
      </c>
    </row>
    <row r="745" ht="12.75">
      <c r="S745" s="144" t="str">
        <f t="shared" si="58"/>
        <v> </v>
      </c>
    </row>
    <row r="746" ht="12.75">
      <c r="S746" s="144" t="str">
        <f t="shared" si="58"/>
        <v> </v>
      </c>
    </row>
    <row r="747" ht="12.75">
      <c r="S747" s="144" t="str">
        <f t="shared" si="58"/>
        <v> </v>
      </c>
    </row>
    <row r="748" ht="12.75">
      <c r="S748" s="144" t="str">
        <f t="shared" si="58"/>
        <v> </v>
      </c>
    </row>
    <row r="749" ht="12.75">
      <c r="S749" s="144" t="str">
        <f t="shared" si="58"/>
        <v> </v>
      </c>
    </row>
    <row r="750" ht="12.75">
      <c r="S750" s="144" t="str">
        <f t="shared" si="58"/>
        <v> </v>
      </c>
    </row>
    <row r="751" ht="12.75">
      <c r="S751" s="144" t="str">
        <f t="shared" si="58"/>
        <v> </v>
      </c>
    </row>
    <row r="752" ht="12.75">
      <c r="S752" s="144" t="str">
        <f t="shared" si="58"/>
        <v> </v>
      </c>
    </row>
    <row r="753" ht="12.75">
      <c r="S753" s="144" t="str">
        <f t="shared" si="58"/>
        <v> </v>
      </c>
    </row>
    <row r="754" ht="12.75">
      <c r="S754" s="144" t="str">
        <f t="shared" si="58"/>
        <v> </v>
      </c>
    </row>
    <row r="755" ht="12.75">
      <c r="S755" s="144" t="str">
        <f t="shared" si="58"/>
        <v> </v>
      </c>
    </row>
    <row r="756" ht="12.75">
      <c r="S756" s="144" t="str">
        <f t="shared" si="58"/>
        <v> </v>
      </c>
    </row>
    <row r="757" ht="12.75">
      <c r="S757" s="144" t="str">
        <f t="shared" si="58"/>
        <v> </v>
      </c>
    </row>
    <row r="758" ht="12.75">
      <c r="S758" s="144" t="str">
        <f t="shared" si="58"/>
        <v> </v>
      </c>
    </row>
    <row r="759" ht="12.75">
      <c r="S759" s="144" t="str">
        <f t="shared" si="58"/>
        <v> </v>
      </c>
    </row>
    <row r="760" ht="12.75">
      <c r="S760" s="144" t="str">
        <f t="shared" si="58"/>
        <v> </v>
      </c>
    </row>
    <row r="761" ht="12.75">
      <c r="S761" s="144" t="str">
        <f t="shared" si="58"/>
        <v> </v>
      </c>
    </row>
    <row r="762" ht="12.75">
      <c r="S762" s="144" t="str">
        <f t="shared" si="58"/>
        <v> </v>
      </c>
    </row>
    <row r="763" ht="12.75">
      <c r="S763" s="144" t="str">
        <f t="shared" si="58"/>
        <v> </v>
      </c>
    </row>
    <row r="764" ht="12.75">
      <c r="S764" s="144" t="str">
        <f t="shared" si="58"/>
        <v> </v>
      </c>
    </row>
    <row r="765" ht="12.75">
      <c r="S765" s="144" t="str">
        <f t="shared" si="58"/>
        <v> </v>
      </c>
    </row>
    <row r="766" ht="12.75">
      <c r="S766" s="144" t="str">
        <f t="shared" si="58"/>
        <v> </v>
      </c>
    </row>
    <row r="767" ht="12.75">
      <c r="S767" s="144" t="str">
        <f t="shared" si="58"/>
        <v> </v>
      </c>
    </row>
    <row r="768" ht="12.75">
      <c r="S768" s="144" t="str">
        <f t="shared" si="58"/>
        <v> </v>
      </c>
    </row>
    <row r="769" ht="12.75">
      <c r="S769" s="144" t="str">
        <f t="shared" si="58"/>
        <v> </v>
      </c>
    </row>
    <row r="770" ht="12.75">
      <c r="S770" s="144" t="str">
        <f t="shared" si="58"/>
        <v> </v>
      </c>
    </row>
    <row r="771" ht="12.75">
      <c r="S771" s="144" t="str">
        <f t="shared" si="58"/>
        <v> </v>
      </c>
    </row>
    <row r="772" ht="12.75">
      <c r="S772" s="144" t="str">
        <f t="shared" si="58"/>
        <v> </v>
      </c>
    </row>
    <row r="773" ht="12.75">
      <c r="S773" s="144" t="str">
        <f t="shared" si="58"/>
        <v> </v>
      </c>
    </row>
    <row r="774" ht="12.75">
      <c r="S774" s="144" t="str">
        <f t="shared" si="58"/>
        <v> </v>
      </c>
    </row>
    <row r="775" ht="12.75">
      <c r="S775" s="144" t="str">
        <f t="shared" si="58"/>
        <v> </v>
      </c>
    </row>
    <row r="776" ht="12.75">
      <c r="S776" s="144" t="str">
        <f t="shared" si="58"/>
        <v> </v>
      </c>
    </row>
    <row r="777" ht="12.75">
      <c r="S777" s="144" t="str">
        <f t="shared" si="58"/>
        <v> </v>
      </c>
    </row>
    <row r="778" ht="12.75">
      <c r="S778" s="144" t="str">
        <f t="shared" si="58"/>
        <v> </v>
      </c>
    </row>
    <row r="779" ht="12.75">
      <c r="S779" s="144" t="str">
        <f t="shared" si="58"/>
        <v> </v>
      </c>
    </row>
    <row r="780" ht="12.75">
      <c r="S780" s="144" t="str">
        <f t="shared" si="58"/>
        <v> </v>
      </c>
    </row>
    <row r="781" ht="12.75">
      <c r="S781" s="144" t="str">
        <f t="shared" si="58"/>
        <v> </v>
      </c>
    </row>
    <row r="782" ht="12.75">
      <c r="S782" s="144" t="str">
        <f t="shared" si="58"/>
        <v> </v>
      </c>
    </row>
    <row r="783" ht="12.75">
      <c r="S783" s="144" t="str">
        <f t="shared" si="58"/>
        <v> </v>
      </c>
    </row>
    <row r="784" ht="12.75">
      <c r="S784" s="144" t="str">
        <f t="shared" si="58"/>
        <v> </v>
      </c>
    </row>
    <row r="785" ht="12.75">
      <c r="S785" s="144" t="str">
        <f aca="true" t="shared" si="59" ref="S785:S848">IF(M785&gt;80,1," ")</f>
        <v> </v>
      </c>
    </row>
    <row r="786" ht="12.75">
      <c r="S786" s="144" t="str">
        <f t="shared" si="59"/>
        <v> </v>
      </c>
    </row>
    <row r="787" ht="12.75">
      <c r="S787" s="144" t="str">
        <f t="shared" si="59"/>
        <v> </v>
      </c>
    </row>
    <row r="788" ht="12.75">
      <c r="S788" s="144" t="str">
        <f t="shared" si="59"/>
        <v> </v>
      </c>
    </row>
    <row r="789" ht="12.75">
      <c r="S789" s="144" t="str">
        <f t="shared" si="59"/>
        <v> </v>
      </c>
    </row>
    <row r="790" ht="12.75">
      <c r="S790" s="144" t="str">
        <f t="shared" si="59"/>
        <v> </v>
      </c>
    </row>
    <row r="791" ht="12.75">
      <c r="S791" s="144" t="str">
        <f t="shared" si="59"/>
        <v> </v>
      </c>
    </row>
    <row r="792" ht="12.75">
      <c r="S792" s="144" t="str">
        <f t="shared" si="59"/>
        <v> </v>
      </c>
    </row>
    <row r="793" ht="12.75">
      <c r="S793" s="144" t="str">
        <f t="shared" si="59"/>
        <v> </v>
      </c>
    </row>
    <row r="794" ht="12.75">
      <c r="S794" s="144" t="str">
        <f t="shared" si="59"/>
        <v> </v>
      </c>
    </row>
    <row r="795" ht="12.75">
      <c r="S795" s="144" t="str">
        <f t="shared" si="59"/>
        <v> </v>
      </c>
    </row>
    <row r="796" ht="12.75">
      <c r="S796" s="144" t="str">
        <f t="shared" si="59"/>
        <v> </v>
      </c>
    </row>
    <row r="797" ht="12.75">
      <c r="S797" s="144" t="str">
        <f t="shared" si="59"/>
        <v> </v>
      </c>
    </row>
    <row r="798" ht="12.75">
      <c r="S798" s="144" t="str">
        <f t="shared" si="59"/>
        <v> </v>
      </c>
    </row>
    <row r="799" ht="12.75">
      <c r="S799" s="144" t="str">
        <f t="shared" si="59"/>
        <v> </v>
      </c>
    </row>
    <row r="800" ht="12.75">
      <c r="S800" s="144" t="str">
        <f t="shared" si="59"/>
        <v> </v>
      </c>
    </row>
    <row r="801" ht="12.75">
      <c r="S801" s="144" t="str">
        <f t="shared" si="59"/>
        <v> </v>
      </c>
    </row>
    <row r="802" ht="12.75">
      <c r="S802" s="144" t="str">
        <f t="shared" si="59"/>
        <v> </v>
      </c>
    </row>
    <row r="803" ht="12.75">
      <c r="S803" s="144" t="str">
        <f t="shared" si="59"/>
        <v> </v>
      </c>
    </row>
    <row r="804" ht="12.75">
      <c r="S804" s="144" t="str">
        <f t="shared" si="59"/>
        <v> </v>
      </c>
    </row>
    <row r="805" ht="12.75">
      <c r="S805" s="144" t="str">
        <f t="shared" si="59"/>
        <v> </v>
      </c>
    </row>
    <row r="806" ht="12.75">
      <c r="S806" s="144" t="str">
        <f t="shared" si="59"/>
        <v> </v>
      </c>
    </row>
    <row r="807" ht="12.75">
      <c r="S807" s="144" t="str">
        <f t="shared" si="59"/>
        <v> </v>
      </c>
    </row>
    <row r="808" ht="12.75">
      <c r="S808" s="144" t="str">
        <f t="shared" si="59"/>
        <v> </v>
      </c>
    </row>
    <row r="809" ht="12.75">
      <c r="S809" s="144" t="str">
        <f t="shared" si="59"/>
        <v> </v>
      </c>
    </row>
    <row r="810" ht="12.75">
      <c r="S810" s="144" t="str">
        <f t="shared" si="59"/>
        <v> </v>
      </c>
    </row>
    <row r="811" ht="12.75">
      <c r="S811" s="144" t="str">
        <f t="shared" si="59"/>
        <v> </v>
      </c>
    </row>
    <row r="812" ht="12.75">
      <c r="S812" s="144" t="str">
        <f t="shared" si="59"/>
        <v> </v>
      </c>
    </row>
    <row r="813" ht="12.75">
      <c r="S813" s="144" t="str">
        <f t="shared" si="59"/>
        <v> </v>
      </c>
    </row>
    <row r="814" ht="12.75">
      <c r="S814" s="144" t="str">
        <f t="shared" si="59"/>
        <v> </v>
      </c>
    </row>
    <row r="815" ht="12.75">
      <c r="S815" s="144" t="str">
        <f t="shared" si="59"/>
        <v> </v>
      </c>
    </row>
    <row r="816" ht="12.75">
      <c r="S816" s="144" t="str">
        <f t="shared" si="59"/>
        <v> </v>
      </c>
    </row>
    <row r="817" ht="12.75">
      <c r="S817" s="144" t="str">
        <f t="shared" si="59"/>
        <v> </v>
      </c>
    </row>
    <row r="818" ht="12.75">
      <c r="S818" s="144" t="str">
        <f t="shared" si="59"/>
        <v> </v>
      </c>
    </row>
    <row r="819" ht="12.75">
      <c r="S819" s="144" t="str">
        <f t="shared" si="59"/>
        <v> </v>
      </c>
    </row>
    <row r="820" ht="12.75">
      <c r="S820" s="144" t="str">
        <f t="shared" si="59"/>
        <v> </v>
      </c>
    </row>
    <row r="821" ht="12.75">
      <c r="S821" s="144" t="str">
        <f t="shared" si="59"/>
        <v> </v>
      </c>
    </row>
    <row r="822" ht="12.75">
      <c r="S822" s="144" t="str">
        <f t="shared" si="59"/>
        <v> </v>
      </c>
    </row>
    <row r="823" ht="12.75">
      <c r="S823" s="144" t="str">
        <f t="shared" si="59"/>
        <v> </v>
      </c>
    </row>
    <row r="824" ht="12.75">
      <c r="S824" s="144" t="str">
        <f t="shared" si="59"/>
        <v> </v>
      </c>
    </row>
    <row r="825" ht="12.75">
      <c r="S825" s="144" t="str">
        <f t="shared" si="59"/>
        <v> </v>
      </c>
    </row>
    <row r="826" ht="12.75">
      <c r="S826" s="144" t="str">
        <f t="shared" si="59"/>
        <v> </v>
      </c>
    </row>
    <row r="827" ht="12.75">
      <c r="S827" s="144" t="str">
        <f t="shared" si="59"/>
        <v> </v>
      </c>
    </row>
    <row r="828" ht="12.75">
      <c r="S828" s="144" t="str">
        <f t="shared" si="59"/>
        <v> </v>
      </c>
    </row>
    <row r="829" ht="12.75">
      <c r="S829" s="144" t="str">
        <f t="shared" si="59"/>
        <v> </v>
      </c>
    </row>
    <row r="830" ht="12.75">
      <c r="S830" s="144" t="str">
        <f t="shared" si="59"/>
        <v> </v>
      </c>
    </row>
    <row r="831" ht="12.75">
      <c r="S831" s="144" t="str">
        <f t="shared" si="59"/>
        <v> </v>
      </c>
    </row>
    <row r="832" ht="12.75">
      <c r="S832" s="144" t="str">
        <f t="shared" si="59"/>
        <v> </v>
      </c>
    </row>
    <row r="833" ht="12.75">
      <c r="S833" s="144" t="str">
        <f t="shared" si="59"/>
        <v> </v>
      </c>
    </row>
    <row r="834" ht="12.75">
      <c r="S834" s="144" t="str">
        <f t="shared" si="59"/>
        <v> </v>
      </c>
    </row>
    <row r="835" ht="12.75">
      <c r="S835" s="144" t="str">
        <f t="shared" si="59"/>
        <v> </v>
      </c>
    </row>
    <row r="836" ht="12.75">
      <c r="S836" s="144" t="str">
        <f t="shared" si="59"/>
        <v> </v>
      </c>
    </row>
    <row r="837" ht="12.75">
      <c r="S837" s="144" t="str">
        <f t="shared" si="59"/>
        <v> </v>
      </c>
    </row>
    <row r="838" ht="12.75">
      <c r="S838" s="144" t="str">
        <f t="shared" si="59"/>
        <v> </v>
      </c>
    </row>
    <row r="839" ht="12.75">
      <c r="S839" s="144" t="str">
        <f t="shared" si="59"/>
        <v> </v>
      </c>
    </row>
    <row r="840" ht="12.75">
      <c r="S840" s="144" t="str">
        <f t="shared" si="59"/>
        <v> </v>
      </c>
    </row>
    <row r="841" ht="12.75">
      <c r="S841" s="144" t="str">
        <f t="shared" si="59"/>
        <v> </v>
      </c>
    </row>
    <row r="842" ht="12.75">
      <c r="S842" s="144" t="str">
        <f t="shared" si="59"/>
        <v> </v>
      </c>
    </row>
    <row r="843" ht="12.75">
      <c r="S843" s="144" t="str">
        <f t="shared" si="59"/>
        <v> </v>
      </c>
    </row>
    <row r="844" ht="12.75">
      <c r="S844" s="144" t="str">
        <f t="shared" si="59"/>
        <v> </v>
      </c>
    </row>
    <row r="845" ht="12.75">
      <c r="S845" s="144" t="str">
        <f t="shared" si="59"/>
        <v> </v>
      </c>
    </row>
    <row r="846" ht="12.75">
      <c r="S846" s="144" t="str">
        <f t="shared" si="59"/>
        <v> </v>
      </c>
    </row>
    <row r="847" ht="12.75">
      <c r="S847" s="144" t="str">
        <f t="shared" si="59"/>
        <v> </v>
      </c>
    </row>
    <row r="848" ht="12.75">
      <c r="S848" s="144" t="str">
        <f t="shared" si="59"/>
        <v> </v>
      </c>
    </row>
    <row r="849" ht="12.75">
      <c r="S849" s="144" t="str">
        <f aca="true" t="shared" si="60" ref="S849:S912">IF(M849&gt;80,1," ")</f>
        <v> </v>
      </c>
    </row>
    <row r="850" ht="12.75">
      <c r="S850" s="144" t="str">
        <f t="shared" si="60"/>
        <v> </v>
      </c>
    </row>
    <row r="851" ht="12.75">
      <c r="S851" s="144" t="str">
        <f t="shared" si="60"/>
        <v> </v>
      </c>
    </row>
    <row r="852" ht="12.75">
      <c r="S852" s="144" t="str">
        <f t="shared" si="60"/>
        <v> </v>
      </c>
    </row>
    <row r="853" ht="12.75">
      <c r="S853" s="144" t="str">
        <f t="shared" si="60"/>
        <v> </v>
      </c>
    </row>
    <row r="854" ht="12.75">
      <c r="S854" s="144" t="str">
        <f t="shared" si="60"/>
        <v> </v>
      </c>
    </row>
    <row r="855" ht="12.75">
      <c r="S855" s="144" t="str">
        <f t="shared" si="60"/>
        <v> </v>
      </c>
    </row>
    <row r="856" ht="12.75">
      <c r="S856" s="144" t="str">
        <f t="shared" si="60"/>
        <v> </v>
      </c>
    </row>
    <row r="857" ht="12.75">
      <c r="S857" s="144" t="str">
        <f t="shared" si="60"/>
        <v> </v>
      </c>
    </row>
    <row r="858" ht="12.75">
      <c r="S858" s="144" t="str">
        <f t="shared" si="60"/>
        <v> </v>
      </c>
    </row>
    <row r="859" ht="12.75">
      <c r="S859" s="144" t="str">
        <f t="shared" si="60"/>
        <v> </v>
      </c>
    </row>
    <row r="860" ht="12.75">
      <c r="S860" s="144" t="str">
        <f t="shared" si="60"/>
        <v> </v>
      </c>
    </row>
    <row r="861" ht="12.75">
      <c r="S861" s="144" t="str">
        <f t="shared" si="60"/>
        <v> </v>
      </c>
    </row>
    <row r="862" ht="12.75">
      <c r="S862" s="144" t="str">
        <f t="shared" si="60"/>
        <v> </v>
      </c>
    </row>
    <row r="863" ht="12.75">
      <c r="S863" s="144" t="str">
        <f t="shared" si="60"/>
        <v> </v>
      </c>
    </row>
    <row r="864" ht="12.75">
      <c r="S864" s="144" t="str">
        <f t="shared" si="60"/>
        <v> </v>
      </c>
    </row>
    <row r="865" ht="12.75">
      <c r="S865" s="144" t="str">
        <f t="shared" si="60"/>
        <v> </v>
      </c>
    </row>
    <row r="866" ht="12.75">
      <c r="S866" s="144" t="str">
        <f t="shared" si="60"/>
        <v> </v>
      </c>
    </row>
    <row r="867" ht="12.75">
      <c r="S867" s="144" t="str">
        <f t="shared" si="60"/>
        <v> </v>
      </c>
    </row>
    <row r="868" ht="12.75">
      <c r="S868" s="144" t="str">
        <f t="shared" si="60"/>
        <v> </v>
      </c>
    </row>
    <row r="869" ht="12.75">
      <c r="S869" s="144" t="str">
        <f t="shared" si="60"/>
        <v> </v>
      </c>
    </row>
    <row r="870" ht="12.75">
      <c r="S870" s="144" t="str">
        <f t="shared" si="60"/>
        <v> </v>
      </c>
    </row>
    <row r="871" ht="12.75">
      <c r="S871" s="144" t="str">
        <f t="shared" si="60"/>
        <v> </v>
      </c>
    </row>
    <row r="872" ht="12.75">
      <c r="S872" s="144" t="str">
        <f t="shared" si="60"/>
        <v> </v>
      </c>
    </row>
    <row r="873" ht="12.75">
      <c r="S873" s="144" t="str">
        <f t="shared" si="60"/>
        <v> </v>
      </c>
    </row>
    <row r="874" ht="12.75">
      <c r="S874" s="144" t="str">
        <f t="shared" si="60"/>
        <v> </v>
      </c>
    </row>
    <row r="875" ht="12.75">
      <c r="S875" s="144" t="str">
        <f t="shared" si="60"/>
        <v> </v>
      </c>
    </row>
    <row r="876" ht="12.75">
      <c r="S876" s="144" t="str">
        <f t="shared" si="60"/>
        <v> </v>
      </c>
    </row>
    <row r="877" ht="12.75">
      <c r="S877" s="144" t="str">
        <f t="shared" si="60"/>
        <v> </v>
      </c>
    </row>
    <row r="878" ht="12.75">
      <c r="S878" s="144" t="str">
        <f t="shared" si="60"/>
        <v> </v>
      </c>
    </row>
    <row r="879" ht="12.75">
      <c r="S879" s="144" t="str">
        <f t="shared" si="60"/>
        <v> </v>
      </c>
    </row>
    <row r="880" ht="12.75">
      <c r="S880" s="144" t="str">
        <f t="shared" si="60"/>
        <v> </v>
      </c>
    </row>
    <row r="881" ht="12.75">
      <c r="S881" s="144" t="str">
        <f t="shared" si="60"/>
        <v> </v>
      </c>
    </row>
    <row r="882" ht="12.75">
      <c r="S882" s="144" t="str">
        <f t="shared" si="60"/>
        <v> </v>
      </c>
    </row>
    <row r="883" ht="12.75">
      <c r="S883" s="144" t="str">
        <f t="shared" si="60"/>
        <v> </v>
      </c>
    </row>
    <row r="884" ht="12.75">
      <c r="S884" s="144" t="str">
        <f t="shared" si="60"/>
        <v> </v>
      </c>
    </row>
    <row r="885" ht="12.75">
      <c r="S885" s="144" t="str">
        <f t="shared" si="60"/>
        <v> </v>
      </c>
    </row>
    <row r="886" ht="12.75">
      <c r="S886" s="144" t="str">
        <f t="shared" si="60"/>
        <v> </v>
      </c>
    </row>
    <row r="887" ht="12.75">
      <c r="S887" s="144" t="str">
        <f t="shared" si="60"/>
        <v> </v>
      </c>
    </row>
    <row r="888" ht="12.75">
      <c r="S888" s="144" t="str">
        <f t="shared" si="60"/>
        <v> </v>
      </c>
    </row>
    <row r="889" ht="12.75">
      <c r="S889" s="144" t="str">
        <f t="shared" si="60"/>
        <v> </v>
      </c>
    </row>
    <row r="890" ht="12.75">
      <c r="S890" s="144" t="str">
        <f t="shared" si="60"/>
        <v> </v>
      </c>
    </row>
    <row r="891" ht="12.75">
      <c r="S891" s="144" t="str">
        <f t="shared" si="60"/>
        <v> </v>
      </c>
    </row>
    <row r="892" ht="12.75">
      <c r="S892" s="144" t="str">
        <f t="shared" si="60"/>
        <v> </v>
      </c>
    </row>
    <row r="893" ht="12.75">
      <c r="S893" s="144" t="str">
        <f t="shared" si="60"/>
        <v> </v>
      </c>
    </row>
    <row r="894" ht="12.75">
      <c r="S894" s="144" t="str">
        <f t="shared" si="60"/>
        <v> </v>
      </c>
    </row>
    <row r="895" ht="12.75">
      <c r="S895" s="144" t="str">
        <f t="shared" si="60"/>
        <v> </v>
      </c>
    </row>
    <row r="896" ht="12.75">
      <c r="S896" s="144" t="str">
        <f t="shared" si="60"/>
        <v> </v>
      </c>
    </row>
    <row r="897" ht="12.75">
      <c r="S897" s="144" t="str">
        <f t="shared" si="60"/>
        <v> </v>
      </c>
    </row>
    <row r="898" ht="12.75">
      <c r="S898" s="144" t="str">
        <f t="shared" si="60"/>
        <v> </v>
      </c>
    </row>
    <row r="899" ht="12.75">
      <c r="S899" s="144" t="str">
        <f t="shared" si="60"/>
        <v> </v>
      </c>
    </row>
    <row r="900" ht="12.75">
      <c r="S900" s="144" t="str">
        <f t="shared" si="60"/>
        <v> </v>
      </c>
    </row>
    <row r="901" ht="12.75">
      <c r="S901" s="144" t="str">
        <f t="shared" si="60"/>
        <v> </v>
      </c>
    </row>
    <row r="902" ht="12.75">
      <c r="S902" s="144" t="str">
        <f t="shared" si="60"/>
        <v> </v>
      </c>
    </row>
    <row r="903" ht="12.75">
      <c r="S903" s="144" t="str">
        <f t="shared" si="60"/>
        <v> </v>
      </c>
    </row>
    <row r="904" ht="12.75">
      <c r="S904" s="144" t="str">
        <f t="shared" si="60"/>
        <v> </v>
      </c>
    </row>
    <row r="905" ht="12.75">
      <c r="S905" s="144" t="str">
        <f t="shared" si="60"/>
        <v> </v>
      </c>
    </row>
    <row r="906" ht="12.75">
      <c r="S906" s="144" t="str">
        <f t="shared" si="60"/>
        <v> </v>
      </c>
    </row>
    <row r="907" ht="12.75">
      <c r="S907" s="144" t="str">
        <f t="shared" si="60"/>
        <v> </v>
      </c>
    </row>
    <row r="908" ht="12.75">
      <c r="S908" s="144" t="str">
        <f t="shared" si="60"/>
        <v> </v>
      </c>
    </row>
    <row r="909" ht="12.75">
      <c r="S909" s="144" t="str">
        <f t="shared" si="60"/>
        <v> </v>
      </c>
    </row>
    <row r="910" ht="12.75">
      <c r="S910" s="144" t="str">
        <f t="shared" si="60"/>
        <v> </v>
      </c>
    </row>
    <row r="911" ht="12.75">
      <c r="S911" s="144" t="str">
        <f t="shared" si="60"/>
        <v> </v>
      </c>
    </row>
    <row r="912" ht="12.75">
      <c r="S912" s="144" t="str">
        <f t="shared" si="60"/>
        <v> </v>
      </c>
    </row>
    <row r="913" ht="12.75">
      <c r="S913" s="144" t="str">
        <f aca="true" t="shared" si="61" ref="S913:S976">IF(M913&gt;80,1," ")</f>
        <v> </v>
      </c>
    </row>
    <row r="914" ht="12.75">
      <c r="S914" s="144" t="str">
        <f t="shared" si="61"/>
        <v> </v>
      </c>
    </row>
    <row r="915" ht="12.75">
      <c r="S915" s="144" t="str">
        <f t="shared" si="61"/>
        <v> </v>
      </c>
    </row>
    <row r="916" ht="12.75">
      <c r="S916" s="144" t="str">
        <f t="shared" si="61"/>
        <v> </v>
      </c>
    </row>
    <row r="917" ht="12.75">
      <c r="S917" s="144" t="str">
        <f t="shared" si="61"/>
        <v> </v>
      </c>
    </row>
    <row r="918" ht="12.75">
      <c r="S918" s="144" t="str">
        <f t="shared" si="61"/>
        <v> </v>
      </c>
    </row>
    <row r="919" ht="12.75">
      <c r="S919" s="144" t="str">
        <f t="shared" si="61"/>
        <v> </v>
      </c>
    </row>
    <row r="920" ht="12.75">
      <c r="S920" s="144" t="str">
        <f t="shared" si="61"/>
        <v> </v>
      </c>
    </row>
    <row r="921" ht="12.75">
      <c r="S921" s="144" t="str">
        <f t="shared" si="61"/>
        <v> </v>
      </c>
    </row>
    <row r="922" ht="12.75">
      <c r="S922" s="144" t="str">
        <f t="shared" si="61"/>
        <v> </v>
      </c>
    </row>
    <row r="923" ht="12.75">
      <c r="S923" s="144" t="str">
        <f t="shared" si="61"/>
        <v> </v>
      </c>
    </row>
    <row r="924" ht="12.75">
      <c r="S924" s="144" t="str">
        <f t="shared" si="61"/>
        <v> </v>
      </c>
    </row>
    <row r="925" ht="12.75">
      <c r="S925" s="144" t="str">
        <f t="shared" si="61"/>
        <v> </v>
      </c>
    </row>
    <row r="926" ht="12.75">
      <c r="S926" s="144" t="str">
        <f t="shared" si="61"/>
        <v> </v>
      </c>
    </row>
    <row r="927" ht="12.75">
      <c r="S927" s="144" t="str">
        <f t="shared" si="61"/>
        <v> </v>
      </c>
    </row>
    <row r="928" ht="12.75">
      <c r="S928" s="144" t="str">
        <f t="shared" si="61"/>
        <v> </v>
      </c>
    </row>
    <row r="929" ht="12.75">
      <c r="S929" s="144" t="str">
        <f t="shared" si="61"/>
        <v> </v>
      </c>
    </row>
    <row r="930" ht="12.75">
      <c r="S930" s="144" t="str">
        <f t="shared" si="61"/>
        <v> </v>
      </c>
    </row>
    <row r="931" ht="12.75">
      <c r="S931" s="144" t="str">
        <f t="shared" si="61"/>
        <v> </v>
      </c>
    </row>
    <row r="932" ht="12.75">
      <c r="S932" s="144" t="str">
        <f t="shared" si="61"/>
        <v> </v>
      </c>
    </row>
    <row r="933" ht="12.75">
      <c r="S933" s="144" t="str">
        <f t="shared" si="61"/>
        <v> </v>
      </c>
    </row>
    <row r="934" ht="12.75">
      <c r="S934" s="144" t="str">
        <f t="shared" si="61"/>
        <v> </v>
      </c>
    </row>
    <row r="935" ht="12.75">
      <c r="S935" s="144" t="str">
        <f t="shared" si="61"/>
        <v> </v>
      </c>
    </row>
    <row r="936" ht="12.75">
      <c r="S936" s="144" t="str">
        <f t="shared" si="61"/>
        <v> </v>
      </c>
    </row>
    <row r="937" ht="12.75">
      <c r="S937" s="144" t="str">
        <f t="shared" si="61"/>
        <v> </v>
      </c>
    </row>
    <row r="938" ht="12.75">
      <c r="S938" s="144" t="str">
        <f t="shared" si="61"/>
        <v> </v>
      </c>
    </row>
    <row r="939" ht="12.75">
      <c r="S939" s="144" t="str">
        <f t="shared" si="61"/>
        <v> </v>
      </c>
    </row>
    <row r="940" ht="12.75">
      <c r="S940" s="144" t="str">
        <f t="shared" si="61"/>
        <v> </v>
      </c>
    </row>
    <row r="941" ht="12.75">
      <c r="S941" s="144" t="str">
        <f t="shared" si="61"/>
        <v> </v>
      </c>
    </row>
    <row r="942" ht="12.75">
      <c r="S942" s="144" t="str">
        <f t="shared" si="61"/>
        <v> </v>
      </c>
    </row>
    <row r="943" ht="12.75">
      <c r="S943" s="144" t="str">
        <f t="shared" si="61"/>
        <v> </v>
      </c>
    </row>
    <row r="944" ht="12.75">
      <c r="S944" s="144" t="str">
        <f t="shared" si="61"/>
        <v> </v>
      </c>
    </row>
    <row r="945" ht="12.75">
      <c r="S945" s="144" t="str">
        <f t="shared" si="61"/>
        <v> </v>
      </c>
    </row>
    <row r="946" ht="12.75">
      <c r="S946" s="144" t="str">
        <f t="shared" si="61"/>
        <v> </v>
      </c>
    </row>
    <row r="947" ht="12.75">
      <c r="S947" s="144" t="str">
        <f t="shared" si="61"/>
        <v> </v>
      </c>
    </row>
    <row r="948" ht="12.75">
      <c r="S948" s="144" t="str">
        <f t="shared" si="61"/>
        <v> </v>
      </c>
    </row>
    <row r="949" ht="12.75">
      <c r="S949" s="144" t="str">
        <f t="shared" si="61"/>
        <v> </v>
      </c>
    </row>
    <row r="950" ht="12.75">
      <c r="S950" s="144" t="str">
        <f t="shared" si="61"/>
        <v> </v>
      </c>
    </row>
    <row r="951" ht="12.75">
      <c r="S951" s="144" t="str">
        <f t="shared" si="61"/>
        <v> </v>
      </c>
    </row>
    <row r="952" ht="12.75">
      <c r="S952" s="144" t="str">
        <f t="shared" si="61"/>
        <v> </v>
      </c>
    </row>
    <row r="953" ht="12.75">
      <c r="S953" s="144" t="str">
        <f t="shared" si="61"/>
        <v> </v>
      </c>
    </row>
    <row r="954" ht="12.75">
      <c r="S954" s="144" t="str">
        <f t="shared" si="61"/>
        <v> </v>
      </c>
    </row>
    <row r="955" ht="12.75">
      <c r="S955" s="144" t="str">
        <f t="shared" si="61"/>
        <v> </v>
      </c>
    </row>
    <row r="956" ht="12.75">
      <c r="S956" s="144" t="str">
        <f t="shared" si="61"/>
        <v> </v>
      </c>
    </row>
    <row r="957" ht="12.75">
      <c r="S957" s="144" t="str">
        <f t="shared" si="61"/>
        <v> </v>
      </c>
    </row>
    <row r="958" ht="12.75">
      <c r="S958" s="144" t="str">
        <f t="shared" si="61"/>
        <v> </v>
      </c>
    </row>
    <row r="959" ht="12.75">
      <c r="S959" s="144" t="str">
        <f t="shared" si="61"/>
        <v> </v>
      </c>
    </row>
    <row r="960" ht="12.75">
      <c r="S960" s="144" t="str">
        <f t="shared" si="61"/>
        <v> </v>
      </c>
    </row>
    <row r="961" ht="12.75">
      <c r="S961" s="144" t="str">
        <f t="shared" si="61"/>
        <v> </v>
      </c>
    </row>
    <row r="962" ht="12.75">
      <c r="S962" s="144" t="str">
        <f t="shared" si="61"/>
        <v> </v>
      </c>
    </row>
    <row r="963" ht="12.75">
      <c r="S963" s="144" t="str">
        <f t="shared" si="61"/>
        <v> </v>
      </c>
    </row>
    <row r="964" ht="12.75">
      <c r="S964" s="144" t="str">
        <f t="shared" si="61"/>
        <v> </v>
      </c>
    </row>
    <row r="965" ht="12.75">
      <c r="S965" s="144" t="str">
        <f t="shared" si="61"/>
        <v> </v>
      </c>
    </row>
    <row r="966" ht="12.75">
      <c r="S966" s="144" t="str">
        <f t="shared" si="61"/>
        <v> </v>
      </c>
    </row>
    <row r="967" ht="12.75">
      <c r="S967" s="144" t="str">
        <f t="shared" si="61"/>
        <v> </v>
      </c>
    </row>
    <row r="968" ht="12.75">
      <c r="S968" s="144" t="str">
        <f t="shared" si="61"/>
        <v> </v>
      </c>
    </row>
    <row r="969" ht="12.75">
      <c r="S969" s="144" t="str">
        <f t="shared" si="61"/>
        <v> </v>
      </c>
    </row>
    <row r="970" ht="12.75">
      <c r="S970" s="144" t="str">
        <f t="shared" si="61"/>
        <v> </v>
      </c>
    </row>
    <row r="971" ht="12.75">
      <c r="S971" s="144" t="str">
        <f t="shared" si="61"/>
        <v> </v>
      </c>
    </row>
    <row r="972" ht="12.75">
      <c r="S972" s="144" t="str">
        <f t="shared" si="61"/>
        <v> </v>
      </c>
    </row>
    <row r="973" ht="12.75">
      <c r="S973" s="144" t="str">
        <f t="shared" si="61"/>
        <v> </v>
      </c>
    </row>
    <row r="974" ht="12.75">
      <c r="S974" s="144" t="str">
        <f t="shared" si="61"/>
        <v> </v>
      </c>
    </row>
    <row r="975" ht="12.75">
      <c r="S975" s="144" t="str">
        <f t="shared" si="61"/>
        <v> </v>
      </c>
    </row>
    <row r="976" ht="12.75">
      <c r="S976" s="144" t="str">
        <f t="shared" si="61"/>
        <v> </v>
      </c>
    </row>
    <row r="977" ht="12.75">
      <c r="S977" s="144" t="str">
        <f aca="true" t="shared" si="62" ref="S977:S1040">IF(M977&gt;80,1," ")</f>
        <v> </v>
      </c>
    </row>
    <row r="978" ht="12.75">
      <c r="S978" s="144" t="str">
        <f t="shared" si="62"/>
        <v> </v>
      </c>
    </row>
    <row r="979" ht="12.75">
      <c r="S979" s="144" t="str">
        <f t="shared" si="62"/>
        <v> </v>
      </c>
    </row>
    <row r="980" ht="12.75">
      <c r="S980" s="144" t="str">
        <f t="shared" si="62"/>
        <v> </v>
      </c>
    </row>
    <row r="981" ht="12.75">
      <c r="S981" s="144" t="str">
        <f t="shared" si="62"/>
        <v> </v>
      </c>
    </row>
    <row r="982" ht="12.75">
      <c r="S982" s="144" t="str">
        <f t="shared" si="62"/>
        <v> </v>
      </c>
    </row>
    <row r="983" ht="12.75">
      <c r="S983" s="144" t="str">
        <f t="shared" si="62"/>
        <v> </v>
      </c>
    </row>
    <row r="984" ht="12.75">
      <c r="S984" s="144" t="str">
        <f t="shared" si="62"/>
        <v> </v>
      </c>
    </row>
    <row r="985" ht="12.75">
      <c r="S985" s="144" t="str">
        <f t="shared" si="62"/>
        <v> </v>
      </c>
    </row>
    <row r="986" ht="12.75">
      <c r="S986" s="144" t="str">
        <f t="shared" si="62"/>
        <v> </v>
      </c>
    </row>
    <row r="987" ht="12.75">
      <c r="S987" s="144" t="str">
        <f t="shared" si="62"/>
        <v> </v>
      </c>
    </row>
    <row r="988" ht="12.75">
      <c r="S988" s="144" t="str">
        <f t="shared" si="62"/>
        <v> </v>
      </c>
    </row>
    <row r="989" ht="12.75">
      <c r="S989" s="144" t="str">
        <f t="shared" si="62"/>
        <v> </v>
      </c>
    </row>
    <row r="990" ht="12.75">
      <c r="S990" s="144" t="str">
        <f t="shared" si="62"/>
        <v> </v>
      </c>
    </row>
    <row r="991" ht="12.75">
      <c r="S991" s="144" t="str">
        <f t="shared" si="62"/>
        <v> </v>
      </c>
    </row>
    <row r="992" ht="12.75">
      <c r="S992" s="144" t="str">
        <f t="shared" si="62"/>
        <v> </v>
      </c>
    </row>
    <row r="993" ht="12.75">
      <c r="S993" s="144" t="str">
        <f t="shared" si="62"/>
        <v> </v>
      </c>
    </row>
    <row r="994" ht="12.75">
      <c r="S994" s="144" t="str">
        <f t="shared" si="62"/>
        <v> </v>
      </c>
    </row>
    <row r="995" ht="12.75">
      <c r="S995" s="144" t="str">
        <f t="shared" si="62"/>
        <v> </v>
      </c>
    </row>
    <row r="996" ht="12.75">
      <c r="S996" s="144" t="str">
        <f t="shared" si="62"/>
        <v> </v>
      </c>
    </row>
    <row r="997" ht="12.75">
      <c r="S997" s="144" t="str">
        <f t="shared" si="62"/>
        <v> </v>
      </c>
    </row>
    <row r="998" ht="12.75">
      <c r="S998" s="144" t="str">
        <f t="shared" si="62"/>
        <v> </v>
      </c>
    </row>
    <row r="999" ht="12.75">
      <c r="S999" s="144" t="str">
        <f t="shared" si="62"/>
        <v> </v>
      </c>
    </row>
    <row r="1000" ht="12.75">
      <c r="S1000" s="144" t="str">
        <f t="shared" si="62"/>
        <v> </v>
      </c>
    </row>
    <row r="1001" ht="12.75">
      <c r="S1001" s="144" t="str">
        <f t="shared" si="62"/>
        <v> </v>
      </c>
    </row>
    <row r="1002" ht="12.75">
      <c r="S1002" s="144" t="str">
        <f t="shared" si="62"/>
        <v> </v>
      </c>
    </row>
    <row r="1003" ht="12.75">
      <c r="S1003" s="144" t="str">
        <f t="shared" si="62"/>
        <v> </v>
      </c>
    </row>
    <row r="1004" ht="12.75">
      <c r="S1004" s="144" t="str">
        <f t="shared" si="62"/>
        <v> </v>
      </c>
    </row>
    <row r="1005" ht="12.75">
      <c r="S1005" s="144" t="str">
        <f t="shared" si="62"/>
        <v> </v>
      </c>
    </row>
    <row r="1006" ht="12.75">
      <c r="S1006" s="144" t="str">
        <f t="shared" si="62"/>
        <v> </v>
      </c>
    </row>
    <row r="1007" ht="12.75">
      <c r="S1007" s="144" t="str">
        <f t="shared" si="62"/>
        <v> </v>
      </c>
    </row>
    <row r="1008" ht="12.75">
      <c r="S1008" s="144" t="str">
        <f t="shared" si="62"/>
        <v> </v>
      </c>
    </row>
    <row r="1009" ht="12.75">
      <c r="S1009" s="144" t="str">
        <f t="shared" si="62"/>
        <v> </v>
      </c>
    </row>
    <row r="1010" ht="12.75">
      <c r="S1010" s="144" t="str">
        <f t="shared" si="62"/>
        <v> </v>
      </c>
    </row>
    <row r="1011" ht="12.75">
      <c r="S1011" s="144" t="str">
        <f t="shared" si="62"/>
        <v> </v>
      </c>
    </row>
    <row r="1012" ht="12.75">
      <c r="S1012" s="144" t="str">
        <f t="shared" si="62"/>
        <v> </v>
      </c>
    </row>
    <row r="1013" ht="12.75">
      <c r="S1013" s="144" t="str">
        <f t="shared" si="62"/>
        <v> </v>
      </c>
    </row>
    <row r="1014" ht="12.75">
      <c r="S1014" s="144" t="str">
        <f t="shared" si="62"/>
        <v> </v>
      </c>
    </row>
    <row r="1015" ht="12.75">
      <c r="S1015" s="144" t="str">
        <f t="shared" si="62"/>
        <v> </v>
      </c>
    </row>
    <row r="1016" ht="12.75">
      <c r="S1016" s="144" t="str">
        <f t="shared" si="62"/>
        <v> </v>
      </c>
    </row>
    <row r="1017" ht="12.75">
      <c r="S1017" s="144" t="str">
        <f t="shared" si="62"/>
        <v> </v>
      </c>
    </row>
    <row r="1018" ht="12.75">
      <c r="S1018" s="144" t="str">
        <f t="shared" si="62"/>
        <v> </v>
      </c>
    </row>
    <row r="1019" ht="12.75">
      <c r="S1019" s="144" t="str">
        <f t="shared" si="62"/>
        <v> </v>
      </c>
    </row>
    <row r="1020" ht="12.75">
      <c r="S1020" s="144" t="str">
        <f t="shared" si="62"/>
        <v> </v>
      </c>
    </row>
    <row r="1021" ht="12.75">
      <c r="S1021" s="144" t="str">
        <f t="shared" si="62"/>
        <v> </v>
      </c>
    </row>
    <row r="1022" ht="12.75">
      <c r="S1022" s="144" t="str">
        <f t="shared" si="62"/>
        <v> </v>
      </c>
    </row>
    <row r="1023" ht="12.75">
      <c r="S1023" s="144" t="str">
        <f t="shared" si="62"/>
        <v> </v>
      </c>
    </row>
    <row r="1024" ht="12.75">
      <c r="S1024" s="144" t="str">
        <f t="shared" si="62"/>
        <v> </v>
      </c>
    </row>
    <row r="1025" ht="12.75">
      <c r="S1025" s="144" t="str">
        <f t="shared" si="62"/>
        <v> </v>
      </c>
    </row>
    <row r="1026" ht="12.75">
      <c r="S1026" s="144" t="str">
        <f t="shared" si="62"/>
        <v> </v>
      </c>
    </row>
    <row r="1027" ht="12.75">
      <c r="S1027" s="144" t="str">
        <f t="shared" si="62"/>
        <v> </v>
      </c>
    </row>
    <row r="1028" ht="12.75">
      <c r="S1028" s="144" t="str">
        <f t="shared" si="62"/>
        <v> </v>
      </c>
    </row>
    <row r="1029" ht="12.75">
      <c r="S1029" s="144" t="str">
        <f t="shared" si="62"/>
        <v> </v>
      </c>
    </row>
    <row r="1030" ht="12.75">
      <c r="S1030" s="144" t="str">
        <f t="shared" si="62"/>
        <v> </v>
      </c>
    </row>
    <row r="1031" ht="12.75">
      <c r="S1031" s="144" t="str">
        <f t="shared" si="62"/>
        <v> </v>
      </c>
    </row>
    <row r="1032" ht="12.75">
      <c r="S1032" s="144" t="str">
        <f t="shared" si="62"/>
        <v> </v>
      </c>
    </row>
    <row r="1033" ht="12.75">
      <c r="S1033" s="144" t="str">
        <f t="shared" si="62"/>
        <v> </v>
      </c>
    </row>
    <row r="1034" ht="12.75">
      <c r="S1034" s="144" t="str">
        <f t="shared" si="62"/>
        <v> </v>
      </c>
    </row>
    <row r="1035" ht="12.75">
      <c r="S1035" s="144" t="str">
        <f t="shared" si="62"/>
        <v> </v>
      </c>
    </row>
    <row r="1036" ht="12.75">
      <c r="S1036" s="144" t="str">
        <f t="shared" si="62"/>
        <v> </v>
      </c>
    </row>
    <row r="1037" ht="12.75">
      <c r="S1037" s="144" t="str">
        <f t="shared" si="62"/>
        <v> </v>
      </c>
    </row>
    <row r="1038" ht="12.75">
      <c r="S1038" s="144" t="str">
        <f t="shared" si="62"/>
        <v> </v>
      </c>
    </row>
    <row r="1039" ht="12.75">
      <c r="S1039" s="144" t="str">
        <f t="shared" si="62"/>
        <v> </v>
      </c>
    </row>
    <row r="1040" ht="12.75">
      <c r="S1040" s="144" t="str">
        <f t="shared" si="62"/>
        <v> </v>
      </c>
    </row>
    <row r="1041" ht="12.75">
      <c r="S1041" s="144" t="str">
        <f aca="true" t="shared" si="63" ref="S1041:S1104">IF(M1041&gt;80,1," ")</f>
        <v> </v>
      </c>
    </row>
    <row r="1042" ht="12.75">
      <c r="S1042" s="144" t="str">
        <f t="shared" si="63"/>
        <v> </v>
      </c>
    </row>
    <row r="1043" ht="12.75">
      <c r="S1043" s="144" t="str">
        <f t="shared" si="63"/>
        <v> </v>
      </c>
    </row>
    <row r="1044" ht="12.75">
      <c r="S1044" s="144" t="str">
        <f t="shared" si="63"/>
        <v> </v>
      </c>
    </row>
    <row r="1045" ht="12.75">
      <c r="S1045" s="144" t="str">
        <f t="shared" si="63"/>
        <v> </v>
      </c>
    </row>
    <row r="1046" ht="12.75">
      <c r="S1046" s="144" t="str">
        <f t="shared" si="63"/>
        <v> </v>
      </c>
    </row>
    <row r="1047" ht="12.75">
      <c r="S1047" s="144" t="str">
        <f t="shared" si="63"/>
        <v> </v>
      </c>
    </row>
    <row r="1048" ht="12.75">
      <c r="S1048" s="144" t="str">
        <f t="shared" si="63"/>
        <v> </v>
      </c>
    </row>
    <row r="1049" ht="12.75">
      <c r="S1049" s="144" t="str">
        <f t="shared" si="63"/>
        <v> </v>
      </c>
    </row>
    <row r="1050" ht="12.75">
      <c r="S1050" s="144" t="str">
        <f t="shared" si="63"/>
        <v> </v>
      </c>
    </row>
    <row r="1051" ht="12.75">
      <c r="S1051" s="144" t="str">
        <f t="shared" si="63"/>
        <v> </v>
      </c>
    </row>
    <row r="1052" ht="12.75">
      <c r="S1052" s="144" t="str">
        <f t="shared" si="63"/>
        <v> </v>
      </c>
    </row>
    <row r="1053" ht="12.75">
      <c r="S1053" s="144" t="str">
        <f t="shared" si="63"/>
        <v> </v>
      </c>
    </row>
    <row r="1054" ht="12.75">
      <c r="S1054" s="144" t="str">
        <f t="shared" si="63"/>
        <v> </v>
      </c>
    </row>
    <row r="1055" ht="12.75">
      <c r="S1055" s="144" t="str">
        <f t="shared" si="63"/>
        <v> </v>
      </c>
    </row>
    <row r="1056" ht="12.75">
      <c r="S1056" s="144" t="str">
        <f t="shared" si="63"/>
        <v> </v>
      </c>
    </row>
    <row r="1057" ht="12.75">
      <c r="S1057" s="144" t="str">
        <f t="shared" si="63"/>
        <v> </v>
      </c>
    </row>
    <row r="1058" ht="12.75">
      <c r="S1058" s="144" t="str">
        <f t="shared" si="63"/>
        <v> </v>
      </c>
    </row>
    <row r="1059" ht="12.75">
      <c r="S1059" s="144" t="str">
        <f t="shared" si="63"/>
        <v> </v>
      </c>
    </row>
    <row r="1060" ht="12.75">
      <c r="S1060" s="144" t="str">
        <f t="shared" si="63"/>
        <v> </v>
      </c>
    </row>
    <row r="1061" ht="12.75">
      <c r="S1061" s="144" t="str">
        <f t="shared" si="63"/>
        <v> </v>
      </c>
    </row>
    <row r="1062" ht="12.75">
      <c r="S1062" s="144" t="str">
        <f t="shared" si="63"/>
        <v> </v>
      </c>
    </row>
    <row r="1063" ht="12.75">
      <c r="S1063" s="144" t="str">
        <f t="shared" si="63"/>
        <v> </v>
      </c>
    </row>
    <row r="1064" ht="12.75">
      <c r="S1064" s="144" t="str">
        <f t="shared" si="63"/>
        <v> </v>
      </c>
    </row>
    <row r="1065" ht="12.75">
      <c r="S1065" s="144" t="str">
        <f t="shared" si="63"/>
        <v> </v>
      </c>
    </row>
    <row r="1066" ht="12.75">
      <c r="S1066" s="144" t="str">
        <f t="shared" si="63"/>
        <v> </v>
      </c>
    </row>
    <row r="1067" ht="12.75">
      <c r="S1067" s="144" t="str">
        <f t="shared" si="63"/>
        <v> </v>
      </c>
    </row>
    <row r="1068" ht="12.75">
      <c r="S1068" s="144" t="str">
        <f t="shared" si="63"/>
        <v> </v>
      </c>
    </row>
    <row r="1069" ht="12.75">
      <c r="S1069" s="144" t="str">
        <f t="shared" si="63"/>
        <v> </v>
      </c>
    </row>
    <row r="1070" ht="12.75">
      <c r="S1070" s="144" t="str">
        <f t="shared" si="63"/>
        <v> </v>
      </c>
    </row>
    <row r="1071" ht="12.75">
      <c r="S1071" s="144" t="str">
        <f t="shared" si="63"/>
        <v> </v>
      </c>
    </row>
    <row r="1072" ht="12.75">
      <c r="S1072" s="144" t="str">
        <f t="shared" si="63"/>
        <v> </v>
      </c>
    </row>
    <row r="1073" ht="12.75">
      <c r="S1073" s="144" t="str">
        <f t="shared" si="63"/>
        <v> </v>
      </c>
    </row>
    <row r="1074" ht="12.75">
      <c r="S1074" s="144" t="str">
        <f t="shared" si="63"/>
        <v> </v>
      </c>
    </row>
    <row r="1075" ht="12.75">
      <c r="S1075" s="144" t="str">
        <f t="shared" si="63"/>
        <v> </v>
      </c>
    </row>
    <row r="1076" ht="12.75">
      <c r="S1076" s="144" t="str">
        <f t="shared" si="63"/>
        <v> </v>
      </c>
    </row>
    <row r="1077" ht="12.75">
      <c r="S1077" s="144" t="str">
        <f t="shared" si="63"/>
        <v> </v>
      </c>
    </row>
    <row r="1078" ht="12.75">
      <c r="S1078" s="144" t="str">
        <f t="shared" si="63"/>
        <v> </v>
      </c>
    </row>
    <row r="1079" ht="12.75">
      <c r="S1079" s="144" t="str">
        <f t="shared" si="63"/>
        <v> </v>
      </c>
    </row>
    <row r="1080" ht="12.75">
      <c r="S1080" s="144" t="str">
        <f t="shared" si="63"/>
        <v> </v>
      </c>
    </row>
    <row r="1081" ht="12.75">
      <c r="S1081" s="144" t="str">
        <f t="shared" si="63"/>
        <v> </v>
      </c>
    </row>
    <row r="1082" ht="12.75">
      <c r="S1082" s="144" t="str">
        <f t="shared" si="63"/>
        <v> </v>
      </c>
    </row>
    <row r="1083" ht="12.75">
      <c r="S1083" s="144" t="str">
        <f t="shared" si="63"/>
        <v> </v>
      </c>
    </row>
    <row r="1084" ht="12.75">
      <c r="S1084" s="144" t="str">
        <f t="shared" si="63"/>
        <v> </v>
      </c>
    </row>
    <row r="1085" ht="12.75">
      <c r="S1085" s="144" t="str">
        <f t="shared" si="63"/>
        <v> </v>
      </c>
    </row>
    <row r="1086" ht="12.75">
      <c r="S1086" s="144" t="str">
        <f t="shared" si="63"/>
        <v> </v>
      </c>
    </row>
    <row r="1087" ht="12.75">
      <c r="S1087" s="144" t="str">
        <f t="shared" si="63"/>
        <v> </v>
      </c>
    </row>
    <row r="1088" ht="12.75">
      <c r="S1088" s="144" t="str">
        <f t="shared" si="63"/>
        <v> </v>
      </c>
    </row>
    <row r="1089" ht="12.75">
      <c r="S1089" s="144" t="str">
        <f t="shared" si="63"/>
        <v> </v>
      </c>
    </row>
    <row r="1090" ht="12.75">
      <c r="S1090" s="144" t="str">
        <f t="shared" si="63"/>
        <v> </v>
      </c>
    </row>
    <row r="1091" ht="12.75">
      <c r="S1091" s="144" t="str">
        <f t="shared" si="63"/>
        <v> </v>
      </c>
    </row>
    <row r="1092" ht="12.75">
      <c r="S1092" s="144" t="str">
        <f t="shared" si="63"/>
        <v> </v>
      </c>
    </row>
    <row r="1093" ht="12.75">
      <c r="S1093" s="144" t="str">
        <f t="shared" si="63"/>
        <v> </v>
      </c>
    </row>
    <row r="1094" ht="12.75">
      <c r="S1094" s="144" t="str">
        <f t="shared" si="63"/>
        <v> </v>
      </c>
    </row>
    <row r="1095" ht="12.75">
      <c r="S1095" s="144" t="str">
        <f t="shared" si="63"/>
        <v> </v>
      </c>
    </row>
    <row r="1096" ht="12.75">
      <c r="S1096" s="144" t="str">
        <f t="shared" si="63"/>
        <v> </v>
      </c>
    </row>
    <row r="1097" ht="12.75">
      <c r="S1097" s="144" t="str">
        <f t="shared" si="63"/>
        <v> </v>
      </c>
    </row>
    <row r="1098" ht="12.75">
      <c r="S1098" s="144" t="str">
        <f t="shared" si="63"/>
        <v> </v>
      </c>
    </row>
    <row r="1099" ht="12.75">
      <c r="S1099" s="144" t="str">
        <f t="shared" si="63"/>
        <v> </v>
      </c>
    </row>
    <row r="1100" ht="12.75">
      <c r="S1100" s="144" t="str">
        <f t="shared" si="63"/>
        <v> </v>
      </c>
    </row>
    <row r="1101" ht="12.75">
      <c r="S1101" s="144" t="str">
        <f t="shared" si="63"/>
        <v> </v>
      </c>
    </row>
    <row r="1102" ht="12.75">
      <c r="S1102" s="144" t="str">
        <f t="shared" si="63"/>
        <v> </v>
      </c>
    </row>
    <row r="1103" ht="12.75">
      <c r="S1103" s="144" t="str">
        <f t="shared" si="63"/>
        <v> </v>
      </c>
    </row>
    <row r="1104" ht="12.75">
      <c r="S1104" s="144" t="str">
        <f t="shared" si="63"/>
        <v> </v>
      </c>
    </row>
    <row r="1105" ht="12.75">
      <c r="S1105" s="144" t="str">
        <f aca="true" t="shared" si="64" ref="S1105:S1168">IF(M1105&gt;80,1," ")</f>
        <v> </v>
      </c>
    </row>
    <row r="1106" ht="12.75">
      <c r="S1106" s="144" t="str">
        <f t="shared" si="64"/>
        <v> </v>
      </c>
    </row>
    <row r="1107" ht="12.75">
      <c r="S1107" s="144" t="str">
        <f t="shared" si="64"/>
        <v> </v>
      </c>
    </row>
    <row r="1108" ht="12.75">
      <c r="S1108" s="144" t="str">
        <f t="shared" si="64"/>
        <v> </v>
      </c>
    </row>
    <row r="1109" ht="12.75">
      <c r="S1109" s="144" t="str">
        <f t="shared" si="64"/>
        <v> </v>
      </c>
    </row>
    <row r="1110" ht="12.75">
      <c r="S1110" s="144" t="str">
        <f t="shared" si="64"/>
        <v> </v>
      </c>
    </row>
    <row r="1111" ht="12.75">
      <c r="S1111" s="144" t="str">
        <f t="shared" si="64"/>
        <v> </v>
      </c>
    </row>
    <row r="1112" ht="12.75">
      <c r="S1112" s="144" t="str">
        <f t="shared" si="64"/>
        <v> </v>
      </c>
    </row>
    <row r="1113" ht="12.75">
      <c r="S1113" s="144" t="str">
        <f t="shared" si="64"/>
        <v> </v>
      </c>
    </row>
    <row r="1114" ht="12.75">
      <c r="S1114" s="144" t="str">
        <f t="shared" si="64"/>
        <v> </v>
      </c>
    </row>
    <row r="1115" ht="12.75">
      <c r="S1115" s="144" t="str">
        <f t="shared" si="64"/>
        <v> </v>
      </c>
    </row>
    <row r="1116" ht="12.75">
      <c r="S1116" s="144" t="str">
        <f t="shared" si="64"/>
        <v> </v>
      </c>
    </row>
    <row r="1117" ht="12.75">
      <c r="S1117" s="144" t="str">
        <f t="shared" si="64"/>
        <v> </v>
      </c>
    </row>
    <row r="1118" ht="12.75">
      <c r="S1118" s="144" t="str">
        <f t="shared" si="64"/>
        <v> </v>
      </c>
    </row>
    <row r="1119" ht="12.75">
      <c r="S1119" s="144" t="str">
        <f t="shared" si="64"/>
        <v> </v>
      </c>
    </row>
    <row r="1120" ht="12.75">
      <c r="S1120" s="144" t="str">
        <f t="shared" si="64"/>
        <v> </v>
      </c>
    </row>
    <row r="1121" ht="12.75">
      <c r="S1121" s="144" t="str">
        <f t="shared" si="64"/>
        <v> </v>
      </c>
    </row>
    <row r="1122" ht="12.75">
      <c r="S1122" s="144" t="str">
        <f t="shared" si="64"/>
        <v> </v>
      </c>
    </row>
    <row r="1123" ht="12.75">
      <c r="S1123" s="144" t="str">
        <f t="shared" si="64"/>
        <v> </v>
      </c>
    </row>
    <row r="1124" ht="12.75">
      <c r="S1124" s="144" t="str">
        <f t="shared" si="64"/>
        <v> </v>
      </c>
    </row>
    <row r="1125" ht="12.75">
      <c r="S1125" s="144" t="str">
        <f t="shared" si="64"/>
        <v> </v>
      </c>
    </row>
    <row r="1126" ht="12.75">
      <c r="S1126" s="144" t="str">
        <f t="shared" si="64"/>
        <v> </v>
      </c>
    </row>
    <row r="1127" ht="12.75">
      <c r="S1127" s="144" t="str">
        <f t="shared" si="64"/>
        <v> </v>
      </c>
    </row>
    <row r="1128" ht="12.75">
      <c r="S1128" s="144" t="str">
        <f t="shared" si="64"/>
        <v> </v>
      </c>
    </row>
    <row r="1129" ht="12.75">
      <c r="S1129" s="144" t="str">
        <f t="shared" si="64"/>
        <v> </v>
      </c>
    </row>
    <row r="1130" ht="12.75">
      <c r="S1130" s="144" t="str">
        <f t="shared" si="64"/>
        <v> </v>
      </c>
    </row>
    <row r="1131" ht="12.75">
      <c r="S1131" s="144" t="str">
        <f t="shared" si="64"/>
        <v> </v>
      </c>
    </row>
    <row r="1132" ht="12.75">
      <c r="S1132" s="144" t="str">
        <f t="shared" si="64"/>
        <v> </v>
      </c>
    </row>
    <row r="1133" ht="12.75">
      <c r="S1133" s="144" t="str">
        <f t="shared" si="64"/>
        <v> </v>
      </c>
    </row>
    <row r="1134" ht="12.75">
      <c r="S1134" s="144" t="str">
        <f t="shared" si="64"/>
        <v> </v>
      </c>
    </row>
    <row r="1135" ht="12.75">
      <c r="S1135" s="144" t="str">
        <f t="shared" si="64"/>
        <v> </v>
      </c>
    </row>
    <row r="1136" ht="12.75">
      <c r="S1136" s="144" t="str">
        <f t="shared" si="64"/>
        <v> </v>
      </c>
    </row>
    <row r="1137" ht="12.75">
      <c r="S1137" s="144" t="str">
        <f t="shared" si="64"/>
        <v> </v>
      </c>
    </row>
    <row r="1138" ht="12.75">
      <c r="S1138" s="144" t="str">
        <f t="shared" si="64"/>
        <v> </v>
      </c>
    </row>
    <row r="1139" ht="12.75">
      <c r="S1139" s="144" t="str">
        <f t="shared" si="64"/>
        <v> </v>
      </c>
    </row>
    <row r="1140" ht="12.75">
      <c r="S1140" s="144" t="str">
        <f t="shared" si="64"/>
        <v> </v>
      </c>
    </row>
    <row r="1141" ht="12.75">
      <c r="S1141" s="144" t="str">
        <f t="shared" si="64"/>
        <v> </v>
      </c>
    </row>
    <row r="1142" ht="12.75">
      <c r="S1142" s="144" t="str">
        <f t="shared" si="64"/>
        <v> </v>
      </c>
    </row>
    <row r="1143" ht="12.75">
      <c r="S1143" s="144" t="str">
        <f t="shared" si="64"/>
        <v> </v>
      </c>
    </row>
    <row r="1144" ht="12.75">
      <c r="S1144" s="144" t="str">
        <f t="shared" si="64"/>
        <v> </v>
      </c>
    </row>
    <row r="1145" ht="12.75">
      <c r="S1145" s="144" t="str">
        <f t="shared" si="64"/>
        <v> </v>
      </c>
    </row>
    <row r="1146" ht="12.75">
      <c r="S1146" s="144" t="str">
        <f t="shared" si="64"/>
        <v> </v>
      </c>
    </row>
    <row r="1147" ht="12.75">
      <c r="S1147" s="144" t="str">
        <f t="shared" si="64"/>
        <v> </v>
      </c>
    </row>
    <row r="1148" ht="12.75">
      <c r="S1148" s="144" t="str">
        <f t="shared" si="64"/>
        <v> </v>
      </c>
    </row>
    <row r="1149" ht="12.75">
      <c r="S1149" s="144" t="str">
        <f t="shared" si="64"/>
        <v> </v>
      </c>
    </row>
    <row r="1150" ht="12.75">
      <c r="S1150" s="144" t="str">
        <f t="shared" si="64"/>
        <v> </v>
      </c>
    </row>
    <row r="1151" ht="12.75">
      <c r="S1151" s="144" t="str">
        <f t="shared" si="64"/>
        <v> </v>
      </c>
    </row>
    <row r="1152" ht="12.75">
      <c r="S1152" s="144" t="str">
        <f t="shared" si="64"/>
        <v> </v>
      </c>
    </row>
    <row r="1153" ht="12.75">
      <c r="S1153" s="144" t="str">
        <f t="shared" si="64"/>
        <v> </v>
      </c>
    </row>
    <row r="1154" ht="12.75">
      <c r="S1154" s="144" t="str">
        <f t="shared" si="64"/>
        <v> </v>
      </c>
    </row>
    <row r="1155" ht="12.75">
      <c r="S1155" s="144" t="str">
        <f t="shared" si="64"/>
        <v> </v>
      </c>
    </row>
    <row r="1156" ht="12.75">
      <c r="S1156" s="144" t="str">
        <f t="shared" si="64"/>
        <v> </v>
      </c>
    </row>
    <row r="1157" ht="12.75">
      <c r="S1157" s="144" t="str">
        <f t="shared" si="64"/>
        <v> </v>
      </c>
    </row>
    <row r="1158" ht="12.75">
      <c r="S1158" s="144" t="str">
        <f t="shared" si="64"/>
        <v> </v>
      </c>
    </row>
    <row r="1159" ht="12.75">
      <c r="S1159" s="144" t="str">
        <f t="shared" si="64"/>
        <v> </v>
      </c>
    </row>
    <row r="1160" ht="12.75">
      <c r="S1160" s="144" t="str">
        <f t="shared" si="64"/>
        <v> </v>
      </c>
    </row>
    <row r="1161" ht="12.75">
      <c r="S1161" s="144" t="str">
        <f t="shared" si="64"/>
        <v> </v>
      </c>
    </row>
    <row r="1162" ht="12.75">
      <c r="S1162" s="144" t="str">
        <f t="shared" si="64"/>
        <v> </v>
      </c>
    </row>
    <row r="1163" ht="12.75">
      <c r="S1163" s="144" t="str">
        <f t="shared" si="64"/>
        <v> </v>
      </c>
    </row>
    <row r="1164" ht="12.75">
      <c r="S1164" s="144" t="str">
        <f t="shared" si="64"/>
        <v> </v>
      </c>
    </row>
    <row r="1165" ht="12.75">
      <c r="S1165" s="144" t="str">
        <f t="shared" si="64"/>
        <v> </v>
      </c>
    </row>
    <row r="1166" ht="12.75">
      <c r="S1166" s="144" t="str">
        <f t="shared" si="64"/>
        <v> </v>
      </c>
    </row>
    <row r="1167" ht="12.75">
      <c r="S1167" s="144" t="str">
        <f t="shared" si="64"/>
        <v> </v>
      </c>
    </row>
    <row r="1168" ht="12.75">
      <c r="S1168" s="144" t="str">
        <f t="shared" si="64"/>
        <v> </v>
      </c>
    </row>
    <row r="1169" ht="12.75">
      <c r="S1169" s="144" t="str">
        <f aca="true" t="shared" si="65" ref="S1169:S1232">IF(M1169&gt;80,1," ")</f>
        <v> </v>
      </c>
    </row>
    <row r="1170" ht="12.75">
      <c r="S1170" s="144" t="str">
        <f t="shared" si="65"/>
        <v> </v>
      </c>
    </row>
    <row r="1171" ht="12.75">
      <c r="S1171" s="144" t="str">
        <f t="shared" si="65"/>
        <v> </v>
      </c>
    </row>
    <row r="1172" ht="12.75">
      <c r="S1172" s="144" t="str">
        <f t="shared" si="65"/>
        <v> </v>
      </c>
    </row>
    <row r="1173" ht="12.75">
      <c r="S1173" s="144" t="str">
        <f t="shared" si="65"/>
        <v> </v>
      </c>
    </row>
    <row r="1174" ht="12.75">
      <c r="S1174" s="144" t="str">
        <f t="shared" si="65"/>
        <v> </v>
      </c>
    </row>
    <row r="1175" ht="12.75">
      <c r="S1175" s="144" t="str">
        <f t="shared" si="65"/>
        <v> </v>
      </c>
    </row>
    <row r="1176" ht="12.75">
      <c r="S1176" s="144" t="str">
        <f t="shared" si="65"/>
        <v> </v>
      </c>
    </row>
    <row r="1177" ht="12.75">
      <c r="S1177" s="144" t="str">
        <f t="shared" si="65"/>
        <v> </v>
      </c>
    </row>
    <row r="1178" ht="12.75">
      <c r="S1178" s="144" t="str">
        <f t="shared" si="65"/>
        <v> </v>
      </c>
    </row>
    <row r="1179" ht="12.75">
      <c r="S1179" s="144" t="str">
        <f t="shared" si="65"/>
        <v> </v>
      </c>
    </row>
    <row r="1180" ht="12.75">
      <c r="S1180" s="144" t="str">
        <f t="shared" si="65"/>
        <v> </v>
      </c>
    </row>
    <row r="1181" ht="12.75">
      <c r="S1181" s="144" t="str">
        <f t="shared" si="65"/>
        <v> </v>
      </c>
    </row>
    <row r="1182" ht="12.75">
      <c r="S1182" s="144" t="str">
        <f t="shared" si="65"/>
        <v> </v>
      </c>
    </row>
    <row r="1183" ht="12.75">
      <c r="S1183" s="144" t="str">
        <f t="shared" si="65"/>
        <v> </v>
      </c>
    </row>
    <row r="1184" ht="12.75">
      <c r="S1184" s="144" t="str">
        <f t="shared" si="65"/>
        <v> </v>
      </c>
    </row>
    <row r="1185" ht="12.75">
      <c r="S1185" s="144" t="str">
        <f t="shared" si="65"/>
        <v> </v>
      </c>
    </row>
    <row r="1186" ht="12.75">
      <c r="S1186" s="144" t="str">
        <f t="shared" si="65"/>
        <v> </v>
      </c>
    </row>
    <row r="1187" ht="12.75">
      <c r="S1187" s="144" t="str">
        <f t="shared" si="65"/>
        <v> </v>
      </c>
    </row>
    <row r="1188" ht="12.75">
      <c r="S1188" s="144" t="str">
        <f t="shared" si="65"/>
        <v> </v>
      </c>
    </row>
    <row r="1189" ht="12.75">
      <c r="S1189" s="144" t="str">
        <f t="shared" si="65"/>
        <v> </v>
      </c>
    </row>
    <row r="1190" ht="12.75">
      <c r="S1190" s="144" t="str">
        <f t="shared" si="65"/>
        <v> </v>
      </c>
    </row>
    <row r="1191" ht="12.75">
      <c r="S1191" s="144" t="str">
        <f t="shared" si="65"/>
        <v> </v>
      </c>
    </row>
    <row r="1192" ht="12.75">
      <c r="S1192" s="144" t="str">
        <f t="shared" si="65"/>
        <v> </v>
      </c>
    </row>
    <row r="1193" ht="12.75">
      <c r="S1193" s="144" t="str">
        <f t="shared" si="65"/>
        <v> </v>
      </c>
    </row>
    <row r="1194" ht="12.75">
      <c r="S1194" s="144" t="str">
        <f t="shared" si="65"/>
        <v> </v>
      </c>
    </row>
    <row r="1195" ht="12.75">
      <c r="S1195" s="144" t="str">
        <f t="shared" si="65"/>
        <v> </v>
      </c>
    </row>
    <row r="1196" ht="12.75">
      <c r="S1196" s="144" t="str">
        <f t="shared" si="65"/>
        <v> </v>
      </c>
    </row>
    <row r="1197" ht="12.75">
      <c r="S1197" s="144" t="str">
        <f t="shared" si="65"/>
        <v> </v>
      </c>
    </row>
    <row r="1198" ht="12.75">
      <c r="S1198" s="144" t="str">
        <f t="shared" si="65"/>
        <v> </v>
      </c>
    </row>
    <row r="1199" ht="12.75">
      <c r="S1199" s="144" t="str">
        <f t="shared" si="65"/>
        <v> </v>
      </c>
    </row>
    <row r="1200" ht="12.75">
      <c r="S1200" s="144" t="str">
        <f t="shared" si="65"/>
        <v> </v>
      </c>
    </row>
    <row r="1201" ht="12.75">
      <c r="S1201" s="144" t="str">
        <f t="shared" si="65"/>
        <v> </v>
      </c>
    </row>
    <row r="1202" ht="12.75">
      <c r="S1202" s="144" t="str">
        <f t="shared" si="65"/>
        <v> </v>
      </c>
    </row>
    <row r="1203" ht="12.75">
      <c r="S1203" s="144" t="str">
        <f t="shared" si="65"/>
        <v> </v>
      </c>
    </row>
    <row r="1204" ht="12.75">
      <c r="S1204" s="144" t="str">
        <f t="shared" si="65"/>
        <v> </v>
      </c>
    </row>
    <row r="1205" ht="12.75">
      <c r="S1205" s="144" t="str">
        <f t="shared" si="65"/>
        <v> </v>
      </c>
    </row>
    <row r="1206" ht="12.75">
      <c r="S1206" s="144" t="str">
        <f t="shared" si="65"/>
        <v> </v>
      </c>
    </row>
    <row r="1207" ht="12.75">
      <c r="S1207" s="144" t="str">
        <f t="shared" si="65"/>
        <v> </v>
      </c>
    </row>
    <row r="1208" ht="12.75">
      <c r="S1208" s="144" t="str">
        <f t="shared" si="65"/>
        <v> </v>
      </c>
    </row>
    <row r="1209" ht="12.75">
      <c r="S1209" s="144" t="str">
        <f t="shared" si="65"/>
        <v> </v>
      </c>
    </row>
    <row r="1210" ht="12.75">
      <c r="S1210" s="144" t="str">
        <f t="shared" si="65"/>
        <v> </v>
      </c>
    </row>
    <row r="1211" ht="12.75">
      <c r="S1211" s="144" t="str">
        <f t="shared" si="65"/>
        <v> </v>
      </c>
    </row>
    <row r="1212" ht="12.75">
      <c r="S1212" s="144" t="str">
        <f t="shared" si="65"/>
        <v> </v>
      </c>
    </row>
    <row r="1213" ht="12.75">
      <c r="S1213" s="144" t="str">
        <f t="shared" si="65"/>
        <v> </v>
      </c>
    </row>
    <row r="1214" ht="12.75">
      <c r="S1214" s="144" t="str">
        <f t="shared" si="65"/>
        <v> </v>
      </c>
    </row>
    <row r="1215" ht="12.75">
      <c r="S1215" s="144" t="str">
        <f t="shared" si="65"/>
        <v> </v>
      </c>
    </row>
    <row r="1216" ht="12.75">
      <c r="S1216" s="144" t="str">
        <f t="shared" si="65"/>
        <v> </v>
      </c>
    </row>
    <row r="1217" ht="12.75">
      <c r="S1217" s="144" t="str">
        <f t="shared" si="65"/>
        <v> </v>
      </c>
    </row>
    <row r="1218" ht="12.75">
      <c r="S1218" s="144" t="str">
        <f t="shared" si="65"/>
        <v> </v>
      </c>
    </row>
    <row r="1219" ht="12.75">
      <c r="S1219" s="144" t="str">
        <f t="shared" si="65"/>
        <v> </v>
      </c>
    </row>
    <row r="1220" ht="12.75">
      <c r="S1220" s="144" t="str">
        <f t="shared" si="65"/>
        <v> </v>
      </c>
    </row>
    <row r="1221" ht="12.75">
      <c r="S1221" s="144" t="str">
        <f t="shared" si="65"/>
        <v> </v>
      </c>
    </row>
    <row r="1222" ht="12.75">
      <c r="S1222" s="144" t="str">
        <f t="shared" si="65"/>
        <v> </v>
      </c>
    </row>
    <row r="1223" ht="12.75">
      <c r="S1223" s="144" t="str">
        <f t="shared" si="65"/>
        <v> </v>
      </c>
    </row>
    <row r="1224" ht="12.75">
      <c r="S1224" s="144" t="str">
        <f t="shared" si="65"/>
        <v> </v>
      </c>
    </row>
    <row r="1225" ht="12.75">
      <c r="S1225" s="144" t="str">
        <f t="shared" si="65"/>
        <v> </v>
      </c>
    </row>
    <row r="1226" ht="12.75">
      <c r="S1226" s="144" t="str">
        <f t="shared" si="65"/>
        <v> </v>
      </c>
    </row>
    <row r="1227" ht="12.75">
      <c r="S1227" s="144" t="str">
        <f t="shared" si="65"/>
        <v> </v>
      </c>
    </row>
    <row r="1228" ht="12.75">
      <c r="S1228" s="144" t="str">
        <f t="shared" si="65"/>
        <v> </v>
      </c>
    </row>
    <row r="1229" ht="12.75">
      <c r="S1229" s="144" t="str">
        <f t="shared" si="65"/>
        <v> </v>
      </c>
    </row>
    <row r="1230" ht="12.75">
      <c r="S1230" s="144" t="str">
        <f t="shared" si="65"/>
        <v> </v>
      </c>
    </row>
    <row r="1231" ht="12.75">
      <c r="S1231" s="144" t="str">
        <f t="shared" si="65"/>
        <v> </v>
      </c>
    </row>
    <row r="1232" ht="12.75">
      <c r="S1232" s="144" t="str">
        <f t="shared" si="65"/>
        <v> </v>
      </c>
    </row>
    <row r="1233" ht="12.75">
      <c r="S1233" s="144" t="str">
        <f aca="true" t="shared" si="66" ref="S1233:S1296">IF(M1233&gt;80,1," ")</f>
        <v> </v>
      </c>
    </row>
    <row r="1234" ht="12.75">
      <c r="S1234" s="144" t="str">
        <f t="shared" si="66"/>
        <v> </v>
      </c>
    </row>
    <row r="1235" ht="12.75">
      <c r="S1235" s="144" t="str">
        <f t="shared" si="66"/>
        <v> </v>
      </c>
    </row>
    <row r="1236" ht="12.75">
      <c r="S1236" s="144" t="str">
        <f t="shared" si="66"/>
        <v> </v>
      </c>
    </row>
    <row r="1237" ht="12.75">
      <c r="S1237" s="144" t="str">
        <f t="shared" si="66"/>
        <v> </v>
      </c>
    </row>
    <row r="1238" ht="12.75">
      <c r="S1238" s="144" t="str">
        <f t="shared" si="66"/>
        <v> </v>
      </c>
    </row>
    <row r="1239" ht="12.75">
      <c r="S1239" s="144" t="str">
        <f t="shared" si="66"/>
        <v> </v>
      </c>
    </row>
    <row r="1240" ht="12.75">
      <c r="S1240" s="144" t="str">
        <f t="shared" si="66"/>
        <v> </v>
      </c>
    </row>
    <row r="1241" ht="12.75">
      <c r="S1241" s="144" t="str">
        <f t="shared" si="66"/>
        <v> </v>
      </c>
    </row>
    <row r="1242" ht="12.75">
      <c r="S1242" s="144" t="str">
        <f t="shared" si="66"/>
        <v> </v>
      </c>
    </row>
    <row r="1243" ht="12.75">
      <c r="S1243" s="144" t="str">
        <f t="shared" si="66"/>
        <v> </v>
      </c>
    </row>
    <row r="1244" ht="12.75">
      <c r="S1244" s="144" t="str">
        <f t="shared" si="66"/>
        <v> </v>
      </c>
    </row>
    <row r="1245" ht="12.75">
      <c r="S1245" s="144" t="str">
        <f t="shared" si="66"/>
        <v> </v>
      </c>
    </row>
    <row r="1246" ht="12.75">
      <c r="S1246" s="144" t="str">
        <f t="shared" si="66"/>
        <v> </v>
      </c>
    </row>
    <row r="1247" ht="12.75">
      <c r="S1247" s="144" t="str">
        <f t="shared" si="66"/>
        <v> </v>
      </c>
    </row>
    <row r="1248" ht="12.75">
      <c r="S1248" s="144" t="str">
        <f t="shared" si="66"/>
        <v> </v>
      </c>
    </row>
    <row r="1249" ht="12.75">
      <c r="S1249" s="144" t="str">
        <f t="shared" si="66"/>
        <v> </v>
      </c>
    </row>
    <row r="1250" ht="12.75">
      <c r="S1250" s="144" t="str">
        <f t="shared" si="66"/>
        <v> </v>
      </c>
    </row>
    <row r="1251" ht="12.75">
      <c r="S1251" s="144" t="str">
        <f t="shared" si="66"/>
        <v> </v>
      </c>
    </row>
    <row r="1252" ht="12.75">
      <c r="S1252" s="144" t="str">
        <f t="shared" si="66"/>
        <v> </v>
      </c>
    </row>
    <row r="1253" ht="12.75">
      <c r="S1253" s="144" t="str">
        <f t="shared" si="66"/>
        <v> </v>
      </c>
    </row>
    <row r="1254" ht="12.75">
      <c r="S1254" s="144" t="str">
        <f t="shared" si="66"/>
        <v> </v>
      </c>
    </row>
    <row r="1255" ht="12.75">
      <c r="S1255" s="144" t="str">
        <f t="shared" si="66"/>
        <v> </v>
      </c>
    </row>
    <row r="1256" ht="12.75">
      <c r="S1256" s="144" t="str">
        <f t="shared" si="66"/>
        <v> </v>
      </c>
    </row>
    <row r="1257" ht="12.75">
      <c r="S1257" s="144" t="str">
        <f t="shared" si="66"/>
        <v> </v>
      </c>
    </row>
    <row r="1258" ht="12.75">
      <c r="S1258" s="144" t="str">
        <f t="shared" si="66"/>
        <v> </v>
      </c>
    </row>
    <row r="1259" ht="12.75">
      <c r="S1259" s="144" t="str">
        <f t="shared" si="66"/>
        <v> </v>
      </c>
    </row>
    <row r="1260" ht="12.75">
      <c r="S1260" s="144" t="str">
        <f t="shared" si="66"/>
        <v> </v>
      </c>
    </row>
    <row r="1261" ht="12.75">
      <c r="S1261" s="144" t="str">
        <f t="shared" si="66"/>
        <v> </v>
      </c>
    </row>
    <row r="1262" ht="12.75">
      <c r="S1262" s="144" t="str">
        <f t="shared" si="66"/>
        <v> </v>
      </c>
    </row>
    <row r="1263" ht="12.75">
      <c r="S1263" s="144" t="str">
        <f t="shared" si="66"/>
        <v> </v>
      </c>
    </row>
    <row r="1264" ht="12.75">
      <c r="S1264" s="144" t="str">
        <f t="shared" si="66"/>
        <v> </v>
      </c>
    </row>
    <row r="1265" ht="12.75">
      <c r="S1265" s="144" t="str">
        <f t="shared" si="66"/>
        <v> </v>
      </c>
    </row>
    <row r="1266" ht="12.75">
      <c r="S1266" s="144" t="str">
        <f t="shared" si="66"/>
        <v> </v>
      </c>
    </row>
    <row r="1267" ht="12.75">
      <c r="S1267" s="144" t="str">
        <f t="shared" si="66"/>
        <v> </v>
      </c>
    </row>
    <row r="1268" ht="12.75">
      <c r="S1268" s="144" t="str">
        <f t="shared" si="66"/>
        <v> </v>
      </c>
    </row>
    <row r="1269" ht="12.75">
      <c r="S1269" s="144" t="str">
        <f t="shared" si="66"/>
        <v> </v>
      </c>
    </row>
    <row r="1270" ht="12.75">
      <c r="S1270" s="144" t="str">
        <f t="shared" si="66"/>
        <v> </v>
      </c>
    </row>
    <row r="1271" ht="12.75">
      <c r="S1271" s="144" t="str">
        <f t="shared" si="66"/>
        <v> </v>
      </c>
    </row>
    <row r="1272" ht="12.75">
      <c r="S1272" s="144" t="str">
        <f t="shared" si="66"/>
        <v> </v>
      </c>
    </row>
    <row r="1273" ht="12.75">
      <c r="S1273" s="144" t="str">
        <f t="shared" si="66"/>
        <v> </v>
      </c>
    </row>
    <row r="1274" ht="12.75">
      <c r="S1274" s="144" t="str">
        <f t="shared" si="66"/>
        <v> </v>
      </c>
    </row>
    <row r="1275" ht="12.75">
      <c r="S1275" s="144" t="str">
        <f t="shared" si="66"/>
        <v> </v>
      </c>
    </row>
    <row r="1276" ht="12.75">
      <c r="S1276" s="144" t="str">
        <f t="shared" si="66"/>
        <v> </v>
      </c>
    </row>
    <row r="1277" ht="12.75">
      <c r="S1277" s="144" t="str">
        <f t="shared" si="66"/>
        <v> </v>
      </c>
    </row>
    <row r="1278" ht="12.75">
      <c r="S1278" s="144" t="str">
        <f t="shared" si="66"/>
        <v> </v>
      </c>
    </row>
    <row r="1279" ht="12.75">
      <c r="S1279" s="144" t="str">
        <f t="shared" si="66"/>
        <v> </v>
      </c>
    </row>
    <row r="1280" ht="12.75">
      <c r="S1280" s="144" t="str">
        <f t="shared" si="66"/>
        <v> </v>
      </c>
    </row>
    <row r="1281" ht="12.75">
      <c r="S1281" s="144" t="str">
        <f t="shared" si="66"/>
        <v> </v>
      </c>
    </row>
    <row r="1282" ht="12.75">
      <c r="S1282" s="144" t="str">
        <f t="shared" si="66"/>
        <v> </v>
      </c>
    </row>
    <row r="1283" ht="12.75">
      <c r="S1283" s="144" t="str">
        <f t="shared" si="66"/>
        <v> </v>
      </c>
    </row>
    <row r="1284" ht="12.75">
      <c r="S1284" s="144" t="str">
        <f t="shared" si="66"/>
        <v> </v>
      </c>
    </row>
    <row r="1285" ht="12.75">
      <c r="S1285" s="144" t="str">
        <f t="shared" si="66"/>
        <v> </v>
      </c>
    </row>
    <row r="1286" ht="12.75">
      <c r="S1286" s="144" t="str">
        <f t="shared" si="66"/>
        <v> </v>
      </c>
    </row>
    <row r="1287" ht="12.75">
      <c r="S1287" s="144" t="str">
        <f t="shared" si="66"/>
        <v> </v>
      </c>
    </row>
    <row r="1288" ht="12.75">
      <c r="S1288" s="144" t="str">
        <f t="shared" si="66"/>
        <v> </v>
      </c>
    </row>
    <row r="1289" ht="12.75">
      <c r="S1289" s="144" t="str">
        <f t="shared" si="66"/>
        <v> </v>
      </c>
    </row>
    <row r="1290" ht="12.75">
      <c r="S1290" s="144" t="str">
        <f t="shared" si="66"/>
        <v> </v>
      </c>
    </row>
    <row r="1291" ht="12.75">
      <c r="S1291" s="144" t="str">
        <f t="shared" si="66"/>
        <v> </v>
      </c>
    </row>
    <row r="1292" ht="12.75">
      <c r="S1292" s="144" t="str">
        <f t="shared" si="66"/>
        <v> </v>
      </c>
    </row>
    <row r="1293" ht="12.75">
      <c r="S1293" s="144" t="str">
        <f t="shared" si="66"/>
        <v> </v>
      </c>
    </row>
    <row r="1294" ht="12.75">
      <c r="S1294" s="144" t="str">
        <f t="shared" si="66"/>
        <v> </v>
      </c>
    </row>
    <row r="1295" ht="12.75">
      <c r="S1295" s="144" t="str">
        <f t="shared" si="66"/>
        <v> </v>
      </c>
    </row>
    <row r="1296" ht="12.75">
      <c r="S1296" s="144" t="str">
        <f t="shared" si="66"/>
        <v> </v>
      </c>
    </row>
    <row r="1297" ht="12.75">
      <c r="S1297" s="144" t="str">
        <f aca="true" t="shared" si="67" ref="S1297:S1360">IF(M1297&gt;80,1," ")</f>
        <v> </v>
      </c>
    </row>
    <row r="1298" ht="12.75">
      <c r="S1298" s="144" t="str">
        <f t="shared" si="67"/>
        <v> </v>
      </c>
    </row>
    <row r="1299" ht="12.75">
      <c r="S1299" s="144" t="str">
        <f t="shared" si="67"/>
        <v> </v>
      </c>
    </row>
    <row r="1300" ht="12.75">
      <c r="S1300" s="144" t="str">
        <f t="shared" si="67"/>
        <v> </v>
      </c>
    </row>
    <row r="1301" ht="12.75">
      <c r="S1301" s="144" t="str">
        <f t="shared" si="67"/>
        <v> </v>
      </c>
    </row>
    <row r="1302" ht="12.75">
      <c r="S1302" s="144" t="str">
        <f t="shared" si="67"/>
        <v> </v>
      </c>
    </row>
    <row r="1303" ht="12.75">
      <c r="S1303" s="144" t="str">
        <f t="shared" si="67"/>
        <v> </v>
      </c>
    </row>
    <row r="1304" ht="12.75">
      <c r="S1304" s="144" t="str">
        <f t="shared" si="67"/>
        <v> </v>
      </c>
    </row>
    <row r="1305" ht="12.75">
      <c r="S1305" s="144" t="str">
        <f t="shared" si="67"/>
        <v> </v>
      </c>
    </row>
    <row r="1306" ht="12.75">
      <c r="S1306" s="144" t="str">
        <f t="shared" si="67"/>
        <v> </v>
      </c>
    </row>
    <row r="1307" ht="12.75">
      <c r="S1307" s="144" t="str">
        <f t="shared" si="67"/>
        <v> </v>
      </c>
    </row>
    <row r="1308" ht="12.75">
      <c r="S1308" s="144" t="str">
        <f t="shared" si="67"/>
        <v> </v>
      </c>
    </row>
    <row r="1309" ht="12.75">
      <c r="S1309" s="144" t="str">
        <f t="shared" si="67"/>
        <v> </v>
      </c>
    </row>
    <row r="1310" ht="12.75">
      <c r="S1310" s="144" t="str">
        <f t="shared" si="67"/>
        <v> </v>
      </c>
    </row>
    <row r="1311" ht="12.75">
      <c r="S1311" s="144" t="str">
        <f t="shared" si="67"/>
        <v> </v>
      </c>
    </row>
    <row r="1312" ht="12.75">
      <c r="S1312" s="144" t="str">
        <f t="shared" si="67"/>
        <v> </v>
      </c>
    </row>
    <row r="1313" ht="12.75">
      <c r="S1313" s="144" t="str">
        <f t="shared" si="67"/>
        <v> </v>
      </c>
    </row>
    <row r="1314" ht="12.75">
      <c r="S1314" s="144" t="str">
        <f t="shared" si="67"/>
        <v> </v>
      </c>
    </row>
    <row r="1315" ht="12.75">
      <c r="S1315" s="144" t="str">
        <f t="shared" si="67"/>
        <v> </v>
      </c>
    </row>
    <row r="1316" ht="12.75">
      <c r="S1316" s="144" t="str">
        <f t="shared" si="67"/>
        <v> </v>
      </c>
    </row>
    <row r="1317" ht="12.75">
      <c r="S1317" s="144" t="str">
        <f t="shared" si="67"/>
        <v> </v>
      </c>
    </row>
    <row r="1318" ht="12.75">
      <c r="S1318" s="144" t="str">
        <f t="shared" si="67"/>
        <v> </v>
      </c>
    </row>
    <row r="1319" ht="12.75">
      <c r="S1319" s="144" t="str">
        <f t="shared" si="67"/>
        <v> </v>
      </c>
    </row>
    <row r="1320" ht="12.75">
      <c r="S1320" s="144" t="str">
        <f t="shared" si="67"/>
        <v> </v>
      </c>
    </row>
    <row r="1321" ht="12.75">
      <c r="S1321" s="144" t="str">
        <f t="shared" si="67"/>
        <v> </v>
      </c>
    </row>
    <row r="1322" ht="12.75">
      <c r="S1322" s="144" t="str">
        <f t="shared" si="67"/>
        <v> </v>
      </c>
    </row>
    <row r="1323" ht="12.75">
      <c r="S1323" s="144" t="str">
        <f t="shared" si="67"/>
        <v> </v>
      </c>
    </row>
    <row r="1324" ht="12.75">
      <c r="S1324" s="144" t="str">
        <f t="shared" si="67"/>
        <v> </v>
      </c>
    </row>
    <row r="1325" ht="12.75">
      <c r="S1325" s="144" t="str">
        <f t="shared" si="67"/>
        <v> </v>
      </c>
    </row>
    <row r="1326" ht="12.75">
      <c r="S1326" s="144" t="str">
        <f t="shared" si="67"/>
        <v> </v>
      </c>
    </row>
    <row r="1327" ht="12.75">
      <c r="S1327" s="144" t="str">
        <f t="shared" si="67"/>
        <v> </v>
      </c>
    </row>
    <row r="1328" ht="12.75">
      <c r="S1328" s="144" t="str">
        <f t="shared" si="67"/>
        <v> </v>
      </c>
    </row>
    <row r="1329" ht="12.75">
      <c r="S1329" s="144" t="str">
        <f t="shared" si="67"/>
        <v> </v>
      </c>
    </row>
    <row r="1330" ht="12.75">
      <c r="S1330" s="144" t="str">
        <f t="shared" si="67"/>
        <v> </v>
      </c>
    </row>
    <row r="1331" ht="12.75">
      <c r="S1331" s="144" t="str">
        <f t="shared" si="67"/>
        <v> </v>
      </c>
    </row>
    <row r="1332" ht="12.75">
      <c r="S1332" s="144" t="str">
        <f t="shared" si="67"/>
        <v> </v>
      </c>
    </row>
    <row r="1333" ht="12.75">
      <c r="S1333" s="144" t="str">
        <f t="shared" si="67"/>
        <v> </v>
      </c>
    </row>
    <row r="1334" ht="12.75">
      <c r="S1334" s="144" t="str">
        <f t="shared" si="67"/>
        <v> </v>
      </c>
    </row>
    <row r="1335" ht="12.75">
      <c r="S1335" s="144" t="str">
        <f t="shared" si="67"/>
        <v> </v>
      </c>
    </row>
    <row r="1336" ht="12.75">
      <c r="S1336" s="144" t="str">
        <f t="shared" si="67"/>
        <v> </v>
      </c>
    </row>
    <row r="1337" ht="12.75">
      <c r="S1337" s="144" t="str">
        <f t="shared" si="67"/>
        <v> </v>
      </c>
    </row>
    <row r="1338" ht="12.75">
      <c r="S1338" s="144" t="str">
        <f t="shared" si="67"/>
        <v> </v>
      </c>
    </row>
    <row r="1339" ht="12.75">
      <c r="S1339" s="144" t="str">
        <f t="shared" si="67"/>
        <v> </v>
      </c>
    </row>
    <row r="1340" ht="12.75">
      <c r="S1340" s="144" t="str">
        <f t="shared" si="67"/>
        <v> </v>
      </c>
    </row>
    <row r="1341" ht="12.75">
      <c r="S1341" s="144" t="str">
        <f t="shared" si="67"/>
        <v> </v>
      </c>
    </row>
    <row r="1342" ht="12.75">
      <c r="S1342" s="144" t="str">
        <f t="shared" si="67"/>
        <v> </v>
      </c>
    </row>
    <row r="1343" ht="12.75">
      <c r="S1343" s="144" t="str">
        <f t="shared" si="67"/>
        <v> </v>
      </c>
    </row>
    <row r="1344" ht="12.75">
      <c r="S1344" s="144" t="str">
        <f t="shared" si="67"/>
        <v> </v>
      </c>
    </row>
    <row r="1345" ht="12.75">
      <c r="S1345" s="144" t="str">
        <f t="shared" si="67"/>
        <v> </v>
      </c>
    </row>
    <row r="1346" ht="12.75">
      <c r="S1346" s="144" t="str">
        <f t="shared" si="67"/>
        <v> </v>
      </c>
    </row>
    <row r="1347" ht="12.75">
      <c r="S1347" s="144" t="str">
        <f t="shared" si="67"/>
        <v> </v>
      </c>
    </row>
    <row r="1348" ht="12.75">
      <c r="S1348" s="144" t="str">
        <f t="shared" si="67"/>
        <v> </v>
      </c>
    </row>
    <row r="1349" ht="12.75">
      <c r="S1349" s="144" t="str">
        <f t="shared" si="67"/>
        <v> </v>
      </c>
    </row>
    <row r="1350" ht="12.75">
      <c r="S1350" s="144" t="str">
        <f t="shared" si="67"/>
        <v> </v>
      </c>
    </row>
    <row r="1351" ht="12.75">
      <c r="S1351" s="144" t="str">
        <f t="shared" si="67"/>
        <v> </v>
      </c>
    </row>
    <row r="1352" ht="12.75">
      <c r="S1352" s="144" t="str">
        <f t="shared" si="67"/>
        <v> </v>
      </c>
    </row>
    <row r="1353" ht="12.75">
      <c r="S1353" s="144" t="str">
        <f t="shared" si="67"/>
        <v> </v>
      </c>
    </row>
    <row r="1354" ht="12.75">
      <c r="S1354" s="144" t="str">
        <f t="shared" si="67"/>
        <v> </v>
      </c>
    </row>
    <row r="1355" ht="12.75">
      <c r="S1355" s="144" t="str">
        <f t="shared" si="67"/>
        <v> </v>
      </c>
    </row>
    <row r="1356" ht="12.75">
      <c r="S1356" s="144" t="str">
        <f t="shared" si="67"/>
        <v> </v>
      </c>
    </row>
    <row r="1357" ht="12.75">
      <c r="S1357" s="144" t="str">
        <f t="shared" si="67"/>
        <v> </v>
      </c>
    </row>
    <row r="1358" ht="12.75">
      <c r="S1358" s="144" t="str">
        <f t="shared" si="67"/>
        <v> </v>
      </c>
    </row>
    <row r="1359" ht="12.75">
      <c r="S1359" s="144" t="str">
        <f t="shared" si="67"/>
        <v> </v>
      </c>
    </row>
    <row r="1360" ht="12.75">
      <c r="S1360" s="144" t="str">
        <f t="shared" si="67"/>
        <v> </v>
      </c>
    </row>
    <row r="1361" ht="12.75">
      <c r="S1361" s="144" t="str">
        <f aca="true" t="shared" si="68" ref="S1361:S1424">IF(M1361&gt;80,1," ")</f>
        <v> </v>
      </c>
    </row>
    <row r="1362" ht="12.75">
      <c r="S1362" s="144" t="str">
        <f t="shared" si="68"/>
        <v> </v>
      </c>
    </row>
    <row r="1363" ht="12.75">
      <c r="S1363" s="144" t="str">
        <f t="shared" si="68"/>
        <v> </v>
      </c>
    </row>
    <row r="1364" ht="12.75">
      <c r="S1364" s="144" t="str">
        <f t="shared" si="68"/>
        <v> </v>
      </c>
    </row>
    <row r="1365" ht="12.75">
      <c r="S1365" s="144" t="str">
        <f t="shared" si="68"/>
        <v> </v>
      </c>
    </row>
    <row r="1366" ht="12.75">
      <c r="S1366" s="144" t="str">
        <f t="shared" si="68"/>
        <v> </v>
      </c>
    </row>
    <row r="1367" ht="12.75">
      <c r="S1367" s="144" t="str">
        <f t="shared" si="68"/>
        <v> </v>
      </c>
    </row>
    <row r="1368" ht="12.75">
      <c r="S1368" s="144" t="str">
        <f t="shared" si="68"/>
        <v> </v>
      </c>
    </row>
    <row r="1369" ht="12.75">
      <c r="S1369" s="144" t="str">
        <f t="shared" si="68"/>
        <v> </v>
      </c>
    </row>
    <row r="1370" ht="12.75">
      <c r="S1370" s="144" t="str">
        <f t="shared" si="68"/>
        <v> </v>
      </c>
    </row>
    <row r="1371" ht="12.75">
      <c r="S1371" s="144" t="str">
        <f t="shared" si="68"/>
        <v> </v>
      </c>
    </row>
    <row r="1372" ht="12.75">
      <c r="S1372" s="144" t="str">
        <f t="shared" si="68"/>
        <v> </v>
      </c>
    </row>
    <row r="1373" ht="12.75">
      <c r="S1373" s="144" t="str">
        <f t="shared" si="68"/>
        <v> </v>
      </c>
    </row>
    <row r="1374" ht="12.75">
      <c r="S1374" s="144" t="str">
        <f t="shared" si="68"/>
        <v> </v>
      </c>
    </row>
    <row r="1375" ht="12.75">
      <c r="S1375" s="144" t="str">
        <f t="shared" si="68"/>
        <v> </v>
      </c>
    </row>
    <row r="1376" ht="12.75">
      <c r="S1376" s="144" t="str">
        <f t="shared" si="68"/>
        <v> </v>
      </c>
    </row>
    <row r="1377" ht="12.75">
      <c r="S1377" s="144" t="str">
        <f t="shared" si="68"/>
        <v> </v>
      </c>
    </row>
    <row r="1378" ht="12.75">
      <c r="S1378" s="144" t="str">
        <f t="shared" si="68"/>
        <v> </v>
      </c>
    </row>
    <row r="1379" ht="12.75">
      <c r="S1379" s="144" t="str">
        <f t="shared" si="68"/>
        <v> </v>
      </c>
    </row>
    <row r="1380" ht="12.75">
      <c r="S1380" s="144" t="str">
        <f t="shared" si="68"/>
        <v> </v>
      </c>
    </row>
    <row r="1381" ht="12.75">
      <c r="S1381" s="144" t="str">
        <f t="shared" si="68"/>
        <v> </v>
      </c>
    </row>
    <row r="1382" ht="12.75">
      <c r="S1382" s="144" t="str">
        <f t="shared" si="68"/>
        <v> </v>
      </c>
    </row>
    <row r="1383" ht="12.75">
      <c r="S1383" s="144" t="str">
        <f t="shared" si="68"/>
        <v> </v>
      </c>
    </row>
    <row r="1384" ht="12.75">
      <c r="S1384" s="144" t="str">
        <f t="shared" si="68"/>
        <v> </v>
      </c>
    </row>
    <row r="1385" ht="12.75">
      <c r="S1385" s="144" t="str">
        <f t="shared" si="68"/>
        <v> </v>
      </c>
    </row>
    <row r="1386" ht="12.75">
      <c r="S1386" s="144" t="str">
        <f t="shared" si="68"/>
        <v> </v>
      </c>
    </row>
    <row r="1387" ht="12.75">
      <c r="S1387" s="144" t="str">
        <f t="shared" si="68"/>
        <v> </v>
      </c>
    </row>
    <row r="1388" ht="12.75">
      <c r="S1388" s="144" t="str">
        <f t="shared" si="68"/>
        <v> </v>
      </c>
    </row>
    <row r="1389" ht="12.75">
      <c r="S1389" s="144" t="str">
        <f t="shared" si="68"/>
        <v> </v>
      </c>
    </row>
    <row r="1390" ht="12.75">
      <c r="S1390" s="144" t="str">
        <f t="shared" si="68"/>
        <v> </v>
      </c>
    </row>
    <row r="1391" ht="12.75">
      <c r="S1391" s="144" t="str">
        <f t="shared" si="68"/>
        <v> </v>
      </c>
    </row>
    <row r="1392" ht="12.75">
      <c r="S1392" s="144" t="str">
        <f t="shared" si="68"/>
        <v> </v>
      </c>
    </row>
    <row r="1393" ht="12.75">
      <c r="S1393" s="144" t="str">
        <f t="shared" si="68"/>
        <v> </v>
      </c>
    </row>
    <row r="1394" ht="12.75">
      <c r="S1394" s="144" t="str">
        <f t="shared" si="68"/>
        <v> </v>
      </c>
    </row>
    <row r="1395" ht="12.75">
      <c r="S1395" s="144" t="str">
        <f t="shared" si="68"/>
        <v> </v>
      </c>
    </row>
    <row r="1396" ht="12.75">
      <c r="S1396" s="144" t="str">
        <f t="shared" si="68"/>
        <v> </v>
      </c>
    </row>
    <row r="1397" ht="12.75">
      <c r="S1397" s="144" t="str">
        <f t="shared" si="68"/>
        <v> </v>
      </c>
    </row>
    <row r="1398" ht="12.75">
      <c r="S1398" s="144" t="str">
        <f t="shared" si="68"/>
        <v> </v>
      </c>
    </row>
    <row r="1399" ht="12.75">
      <c r="S1399" s="144" t="str">
        <f t="shared" si="68"/>
        <v> </v>
      </c>
    </row>
    <row r="1400" ht="12.75">
      <c r="S1400" s="144" t="str">
        <f t="shared" si="68"/>
        <v> </v>
      </c>
    </row>
    <row r="1401" ht="12.75">
      <c r="S1401" s="144" t="str">
        <f t="shared" si="68"/>
        <v> </v>
      </c>
    </row>
    <row r="1402" ht="12.75">
      <c r="S1402" s="144" t="str">
        <f t="shared" si="68"/>
        <v> </v>
      </c>
    </row>
    <row r="1403" ht="12.75">
      <c r="S1403" s="144" t="str">
        <f t="shared" si="68"/>
        <v> </v>
      </c>
    </row>
    <row r="1404" ht="12.75">
      <c r="S1404" s="144" t="str">
        <f t="shared" si="68"/>
        <v> </v>
      </c>
    </row>
    <row r="1405" ht="12.75">
      <c r="S1405" s="144" t="str">
        <f t="shared" si="68"/>
        <v> </v>
      </c>
    </row>
    <row r="1406" ht="12.75">
      <c r="S1406" s="144" t="str">
        <f t="shared" si="68"/>
        <v> </v>
      </c>
    </row>
    <row r="1407" ht="12.75">
      <c r="S1407" s="144" t="str">
        <f t="shared" si="68"/>
        <v> </v>
      </c>
    </row>
    <row r="1408" ht="12.75">
      <c r="S1408" s="144" t="str">
        <f t="shared" si="68"/>
        <v> </v>
      </c>
    </row>
    <row r="1409" ht="12.75">
      <c r="S1409" s="144" t="str">
        <f t="shared" si="68"/>
        <v> </v>
      </c>
    </row>
    <row r="1410" ht="12.75">
      <c r="S1410" s="144" t="str">
        <f t="shared" si="68"/>
        <v> </v>
      </c>
    </row>
    <row r="1411" ht="12.75">
      <c r="S1411" s="144" t="str">
        <f t="shared" si="68"/>
        <v> </v>
      </c>
    </row>
    <row r="1412" ht="12.75">
      <c r="S1412" s="144" t="str">
        <f t="shared" si="68"/>
        <v> </v>
      </c>
    </row>
    <row r="1413" ht="12.75">
      <c r="S1413" s="144" t="str">
        <f t="shared" si="68"/>
        <v> </v>
      </c>
    </row>
    <row r="1414" ht="12.75">
      <c r="S1414" s="144" t="str">
        <f t="shared" si="68"/>
        <v> </v>
      </c>
    </row>
    <row r="1415" ht="12.75">
      <c r="S1415" s="144" t="str">
        <f t="shared" si="68"/>
        <v> </v>
      </c>
    </row>
    <row r="1416" ht="12.75">
      <c r="S1416" s="144" t="str">
        <f t="shared" si="68"/>
        <v> </v>
      </c>
    </row>
    <row r="1417" ht="12.75">
      <c r="S1417" s="144" t="str">
        <f t="shared" si="68"/>
        <v> </v>
      </c>
    </row>
    <row r="1418" ht="12.75">
      <c r="S1418" s="144" t="str">
        <f t="shared" si="68"/>
        <v> </v>
      </c>
    </row>
    <row r="1419" ht="12.75">
      <c r="S1419" s="144" t="str">
        <f t="shared" si="68"/>
        <v> </v>
      </c>
    </row>
    <row r="1420" ht="12.75">
      <c r="S1420" s="144" t="str">
        <f t="shared" si="68"/>
        <v> </v>
      </c>
    </row>
    <row r="1421" ht="12.75">
      <c r="S1421" s="144" t="str">
        <f t="shared" si="68"/>
        <v> </v>
      </c>
    </row>
    <row r="1422" ht="12.75">
      <c r="S1422" s="144" t="str">
        <f t="shared" si="68"/>
        <v> </v>
      </c>
    </row>
    <row r="1423" ht="12.75">
      <c r="S1423" s="144" t="str">
        <f t="shared" si="68"/>
        <v> </v>
      </c>
    </row>
    <row r="1424" ht="12.75">
      <c r="S1424" s="144" t="str">
        <f t="shared" si="68"/>
        <v> </v>
      </c>
    </row>
    <row r="1425" ht="12.75">
      <c r="S1425" s="144" t="str">
        <f aca="true" t="shared" si="69" ref="S1425:S1477">IF(M1425&gt;80,1," ")</f>
        <v> </v>
      </c>
    </row>
    <row r="1426" ht="12.75">
      <c r="S1426" s="144" t="str">
        <f t="shared" si="69"/>
        <v> </v>
      </c>
    </row>
    <row r="1427" ht="12.75">
      <c r="S1427" s="144" t="str">
        <f t="shared" si="69"/>
        <v> </v>
      </c>
    </row>
    <row r="1428" ht="12.75">
      <c r="S1428" s="144" t="str">
        <f t="shared" si="69"/>
        <v> </v>
      </c>
    </row>
    <row r="1429" ht="12.75">
      <c r="S1429" s="144" t="str">
        <f t="shared" si="69"/>
        <v> </v>
      </c>
    </row>
    <row r="1430" ht="12.75">
      <c r="S1430" s="144" t="str">
        <f t="shared" si="69"/>
        <v> </v>
      </c>
    </row>
    <row r="1431" ht="12.75">
      <c r="S1431" s="144" t="str">
        <f t="shared" si="69"/>
        <v> </v>
      </c>
    </row>
    <row r="1432" ht="12.75">
      <c r="S1432" s="144" t="str">
        <f t="shared" si="69"/>
        <v> </v>
      </c>
    </row>
    <row r="1433" ht="12.75">
      <c r="S1433" s="144" t="str">
        <f t="shared" si="69"/>
        <v> </v>
      </c>
    </row>
    <row r="1434" ht="12.75">
      <c r="S1434" s="144" t="str">
        <f t="shared" si="69"/>
        <v> </v>
      </c>
    </row>
    <row r="1435" ht="12.75">
      <c r="S1435" s="144" t="str">
        <f t="shared" si="69"/>
        <v> </v>
      </c>
    </row>
    <row r="1436" ht="12.75">
      <c r="S1436" s="144" t="str">
        <f t="shared" si="69"/>
        <v> </v>
      </c>
    </row>
    <row r="1437" ht="12.75">
      <c r="S1437" s="144" t="str">
        <f t="shared" si="69"/>
        <v> </v>
      </c>
    </row>
    <row r="1438" ht="12.75">
      <c r="S1438" s="144" t="str">
        <f t="shared" si="69"/>
        <v> </v>
      </c>
    </row>
    <row r="1439" ht="12.75">
      <c r="S1439" s="144" t="str">
        <f t="shared" si="69"/>
        <v> </v>
      </c>
    </row>
    <row r="1440" ht="12.75">
      <c r="S1440" s="144" t="str">
        <f t="shared" si="69"/>
        <v> </v>
      </c>
    </row>
    <row r="1441" ht="12.75">
      <c r="S1441" s="144" t="str">
        <f t="shared" si="69"/>
        <v> </v>
      </c>
    </row>
    <row r="1442" ht="12.75">
      <c r="S1442" s="144" t="str">
        <f t="shared" si="69"/>
        <v> </v>
      </c>
    </row>
    <row r="1443" ht="12.75">
      <c r="S1443" s="144" t="str">
        <f t="shared" si="69"/>
        <v> </v>
      </c>
    </row>
    <row r="1444" ht="12.75">
      <c r="S1444" s="144" t="str">
        <f t="shared" si="69"/>
        <v> </v>
      </c>
    </row>
    <row r="1445" ht="12.75">
      <c r="S1445" s="144" t="str">
        <f t="shared" si="69"/>
        <v> </v>
      </c>
    </row>
    <row r="1446" ht="12.75">
      <c r="S1446" s="144" t="str">
        <f t="shared" si="69"/>
        <v> </v>
      </c>
    </row>
    <row r="1447" ht="12.75">
      <c r="S1447" s="144" t="str">
        <f t="shared" si="69"/>
        <v> </v>
      </c>
    </row>
    <row r="1448" ht="12.75">
      <c r="S1448" s="144" t="str">
        <f t="shared" si="69"/>
        <v> </v>
      </c>
    </row>
    <row r="1449" ht="12.75">
      <c r="S1449" s="144" t="str">
        <f t="shared" si="69"/>
        <v> </v>
      </c>
    </row>
    <row r="1450" ht="12.75">
      <c r="S1450" s="144" t="str">
        <f t="shared" si="69"/>
        <v> </v>
      </c>
    </row>
    <row r="1451" ht="12.75">
      <c r="S1451" s="144" t="str">
        <f t="shared" si="69"/>
        <v> </v>
      </c>
    </row>
    <row r="1452" ht="12.75">
      <c r="S1452" s="144" t="str">
        <f t="shared" si="69"/>
        <v> </v>
      </c>
    </row>
    <row r="1453" ht="12.75">
      <c r="S1453" s="144" t="str">
        <f t="shared" si="69"/>
        <v> </v>
      </c>
    </row>
    <row r="1454" ht="12.75">
      <c r="S1454" s="144" t="str">
        <f t="shared" si="69"/>
        <v> </v>
      </c>
    </row>
    <row r="1455" ht="12.75">
      <c r="S1455" s="144" t="str">
        <f t="shared" si="69"/>
        <v> </v>
      </c>
    </row>
    <row r="1456" ht="12.75">
      <c r="S1456" s="144" t="str">
        <f t="shared" si="69"/>
        <v> </v>
      </c>
    </row>
    <row r="1457" ht="12.75">
      <c r="S1457" s="144" t="str">
        <f t="shared" si="69"/>
        <v> </v>
      </c>
    </row>
    <row r="1458" ht="12.75">
      <c r="S1458" s="144" t="str">
        <f t="shared" si="69"/>
        <v> </v>
      </c>
    </row>
    <row r="1459" ht="12.75">
      <c r="S1459" s="144" t="str">
        <f t="shared" si="69"/>
        <v> </v>
      </c>
    </row>
    <row r="1460" ht="12.75">
      <c r="S1460" s="144" t="str">
        <f t="shared" si="69"/>
        <v> </v>
      </c>
    </row>
    <row r="1461" ht="12.75">
      <c r="S1461" s="144" t="str">
        <f t="shared" si="69"/>
        <v> </v>
      </c>
    </row>
    <row r="1462" ht="12.75">
      <c r="S1462" s="144" t="str">
        <f t="shared" si="69"/>
        <v> </v>
      </c>
    </row>
    <row r="1463" ht="12.75">
      <c r="S1463" s="144" t="str">
        <f t="shared" si="69"/>
        <v> </v>
      </c>
    </row>
    <row r="1464" ht="12.75">
      <c r="S1464" s="144" t="str">
        <f t="shared" si="69"/>
        <v> </v>
      </c>
    </row>
    <row r="1465" ht="12.75">
      <c r="S1465" s="144" t="str">
        <f t="shared" si="69"/>
        <v> </v>
      </c>
    </row>
    <row r="1466" ht="12.75">
      <c r="S1466" s="144" t="str">
        <f t="shared" si="69"/>
        <v> </v>
      </c>
    </row>
    <row r="1467" ht="12.75">
      <c r="S1467" s="144" t="str">
        <f t="shared" si="69"/>
        <v> </v>
      </c>
    </row>
    <row r="1468" ht="12.75">
      <c r="S1468" s="144" t="str">
        <f t="shared" si="69"/>
        <v> </v>
      </c>
    </row>
    <row r="1469" ht="12.75">
      <c r="S1469" s="144" t="str">
        <f t="shared" si="69"/>
        <v> </v>
      </c>
    </row>
    <row r="1470" ht="12.75">
      <c r="S1470" s="144" t="str">
        <f t="shared" si="69"/>
        <v> </v>
      </c>
    </row>
    <row r="1471" ht="12.75">
      <c r="S1471" s="144" t="str">
        <f t="shared" si="69"/>
        <v> </v>
      </c>
    </row>
    <row r="1472" ht="12.75">
      <c r="S1472" s="144" t="str">
        <f t="shared" si="69"/>
        <v> </v>
      </c>
    </row>
    <row r="1473" ht="12.75">
      <c r="S1473" s="144" t="str">
        <f t="shared" si="69"/>
        <v> </v>
      </c>
    </row>
    <row r="1474" ht="12.75">
      <c r="S1474" s="144" t="str">
        <f t="shared" si="69"/>
        <v> </v>
      </c>
    </row>
    <row r="1475" ht="12.75">
      <c r="S1475" s="144" t="str">
        <f t="shared" si="69"/>
        <v> </v>
      </c>
    </row>
    <row r="1476" ht="12.75">
      <c r="S1476" s="144" t="str">
        <f t="shared" si="69"/>
        <v> </v>
      </c>
    </row>
    <row r="1477" ht="12.75">
      <c r="S1477" s="144" t="str">
        <f t="shared" si="69"/>
        <v> </v>
      </c>
    </row>
  </sheetData>
  <sheetProtection/>
  <mergeCells count="2">
    <mergeCell ref="N7:S7"/>
    <mergeCell ref="N8:O8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4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7.10546875" style="1" customWidth="1"/>
    <col min="5" max="5" width="2.77734375" style="1" customWidth="1"/>
    <col min="6" max="6" width="4.6640625" style="84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80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1"/>
      <c r="B1" s="127" t="s">
        <v>17</v>
      </c>
      <c r="C1" s="9" t="s">
        <v>66</v>
      </c>
      <c r="H1" s="9"/>
    </row>
    <row r="3" spans="2:8" ht="12.75">
      <c r="B3" s="21"/>
      <c r="C3" s="1"/>
      <c r="H3" s="1"/>
    </row>
    <row r="4" spans="3:12" ht="12.75">
      <c r="C4" s="1"/>
      <c r="F4" s="69" t="s">
        <v>108</v>
      </c>
      <c r="G4" s="3"/>
      <c r="H4" s="6"/>
      <c r="I4" s="6"/>
      <c r="J4" s="81"/>
      <c r="K4" s="6"/>
      <c r="L4" s="6"/>
    </row>
    <row r="5" spans="3:8" ht="12.75">
      <c r="C5" s="1"/>
      <c r="H5" s="1"/>
    </row>
    <row r="6" spans="1:12" ht="15" customHeight="1">
      <c r="A6" s="7" t="s">
        <v>21</v>
      </c>
      <c r="B6" s="7"/>
      <c r="C6" s="7"/>
      <c r="D6" s="7"/>
      <c r="E6" s="7"/>
      <c r="F6" s="85"/>
      <c r="G6" s="8"/>
      <c r="H6" s="8"/>
      <c r="I6" s="7"/>
      <c r="J6" s="82"/>
      <c r="K6" s="8"/>
      <c r="L6" s="8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86" t="s">
        <v>1</v>
      </c>
      <c r="G8" s="4" t="s">
        <v>2</v>
      </c>
      <c r="H8" s="4" t="s">
        <v>3</v>
      </c>
      <c r="I8" s="4" t="s">
        <v>8</v>
      </c>
      <c r="J8" s="83" t="s">
        <v>4</v>
      </c>
      <c r="K8" s="5" t="s">
        <v>2</v>
      </c>
      <c r="L8" s="5" t="s">
        <v>14</v>
      </c>
      <c r="M8" s="94" t="s">
        <v>6</v>
      </c>
      <c r="N8" s="157" t="s">
        <v>23</v>
      </c>
      <c r="O8" s="158"/>
      <c r="P8" s="94" t="s">
        <v>15</v>
      </c>
    </row>
    <row r="9" spans="1:16" s="17" customFormat="1" ht="12.75" customHeight="1">
      <c r="A9" s="13">
        <v>1</v>
      </c>
      <c r="B9" s="108" t="s">
        <v>572</v>
      </c>
      <c r="C9" s="100" t="s">
        <v>401</v>
      </c>
      <c r="D9" s="100" t="s">
        <v>739</v>
      </c>
      <c r="E9" s="100" t="s">
        <v>54</v>
      </c>
      <c r="F9" s="28">
        <v>6403</v>
      </c>
      <c r="G9" s="14">
        <v>12</v>
      </c>
      <c r="H9" s="28">
        <f aca="true" t="shared" si="0" ref="H9:H72">F9-50*G9</f>
        <v>5803</v>
      </c>
      <c r="I9" s="42">
        <f aca="true" t="shared" si="1" ref="I9:I72">G9/F9*100</f>
        <v>0.18741215055442761</v>
      </c>
      <c r="J9" s="29">
        <v>152</v>
      </c>
      <c r="K9" s="14">
        <v>6</v>
      </c>
      <c r="L9" s="37">
        <f aca="true" t="shared" si="2" ref="L9:L72">J9*100-K9*250</f>
        <v>13700</v>
      </c>
      <c r="M9" s="112">
        <v>126</v>
      </c>
      <c r="N9" s="147" t="s">
        <v>595</v>
      </c>
      <c r="O9" s="148">
        <v>24</v>
      </c>
      <c r="P9" s="103" t="s">
        <v>597</v>
      </c>
    </row>
    <row r="10" spans="1:16" s="17" customFormat="1" ht="12.75" customHeight="1">
      <c r="A10" s="13">
        <v>2</v>
      </c>
      <c r="B10" s="115" t="s">
        <v>281</v>
      </c>
      <c r="C10" s="100" t="s">
        <v>118</v>
      </c>
      <c r="D10" s="100" t="s">
        <v>692</v>
      </c>
      <c r="E10" s="133" t="s">
        <v>53</v>
      </c>
      <c r="F10" s="28">
        <v>4983</v>
      </c>
      <c r="G10" s="122">
        <v>6</v>
      </c>
      <c r="H10" s="28">
        <f t="shared" si="0"/>
        <v>4683</v>
      </c>
      <c r="I10" s="42">
        <f t="shared" si="1"/>
        <v>0.12040939193257075</v>
      </c>
      <c r="J10" s="32">
        <v>200</v>
      </c>
      <c r="K10" s="14">
        <v>0</v>
      </c>
      <c r="L10" s="37">
        <f t="shared" si="2"/>
        <v>20000</v>
      </c>
      <c r="M10" s="32">
        <v>112</v>
      </c>
      <c r="N10" s="147" t="s">
        <v>278</v>
      </c>
      <c r="O10" s="148">
        <v>9</v>
      </c>
      <c r="P10" s="103" t="s">
        <v>318</v>
      </c>
    </row>
    <row r="11" spans="1:16" s="17" customFormat="1" ht="12.75" customHeight="1">
      <c r="A11" s="13">
        <v>3</v>
      </c>
      <c r="B11" s="108" t="s">
        <v>225</v>
      </c>
      <c r="C11" s="104" t="s">
        <v>70</v>
      </c>
      <c r="D11" s="117" t="s">
        <v>680</v>
      </c>
      <c r="E11" s="133" t="s">
        <v>53</v>
      </c>
      <c r="F11" s="28">
        <v>4637</v>
      </c>
      <c r="G11" s="118">
        <v>1</v>
      </c>
      <c r="H11" s="28">
        <f t="shared" si="0"/>
        <v>4587</v>
      </c>
      <c r="I11" s="42">
        <f t="shared" si="1"/>
        <v>0.021565667457407806</v>
      </c>
      <c r="J11" s="32"/>
      <c r="K11" s="14"/>
      <c r="L11" s="37">
        <f t="shared" si="2"/>
        <v>0</v>
      </c>
      <c r="M11" s="32"/>
      <c r="N11" s="11"/>
      <c r="O11" s="12"/>
      <c r="P11" s="103" t="s">
        <v>279</v>
      </c>
    </row>
    <row r="12" spans="1:16" s="17" customFormat="1" ht="12.75" customHeight="1">
      <c r="A12" s="13">
        <v>4</v>
      </c>
      <c r="B12" s="105" t="s">
        <v>87</v>
      </c>
      <c r="C12" s="105" t="s">
        <v>34</v>
      </c>
      <c r="D12" s="104" t="s">
        <v>671</v>
      </c>
      <c r="E12" s="100" t="s">
        <v>52</v>
      </c>
      <c r="F12" s="28">
        <v>4724</v>
      </c>
      <c r="G12" s="97">
        <v>3</v>
      </c>
      <c r="H12" s="28">
        <f t="shared" si="0"/>
        <v>4574</v>
      </c>
      <c r="I12" s="42">
        <f t="shared" si="1"/>
        <v>0.06350550381033022</v>
      </c>
      <c r="J12" s="29"/>
      <c r="K12" s="14"/>
      <c r="L12" s="37">
        <f t="shared" si="2"/>
        <v>0</v>
      </c>
      <c r="M12" s="32"/>
      <c r="N12" s="11"/>
      <c r="O12" s="12"/>
      <c r="P12" s="103" t="s">
        <v>78</v>
      </c>
    </row>
    <row r="13" spans="1:16" s="17" customFormat="1" ht="12.75" customHeight="1">
      <c r="A13" s="13">
        <v>5</v>
      </c>
      <c r="B13" s="87" t="s">
        <v>598</v>
      </c>
      <c r="C13" s="87" t="s">
        <v>413</v>
      </c>
      <c r="D13" s="108" t="s">
        <v>719</v>
      </c>
      <c r="E13" s="133" t="s">
        <v>53</v>
      </c>
      <c r="F13" s="28">
        <v>4681</v>
      </c>
      <c r="G13" s="97">
        <v>3</v>
      </c>
      <c r="H13" s="28">
        <f t="shared" si="0"/>
        <v>4531</v>
      </c>
      <c r="I13" s="42">
        <f t="shared" si="1"/>
        <v>0.0640888698995941</v>
      </c>
      <c r="J13" s="32"/>
      <c r="K13" s="14"/>
      <c r="L13" s="37">
        <f t="shared" si="2"/>
        <v>0</v>
      </c>
      <c r="M13" s="32"/>
      <c r="N13" s="11"/>
      <c r="O13" s="12"/>
      <c r="P13" s="103" t="s">
        <v>629</v>
      </c>
    </row>
    <row r="14" spans="1:16" s="17" customFormat="1" ht="12.75" customHeight="1">
      <c r="A14" s="13">
        <v>6</v>
      </c>
      <c r="B14" s="115" t="s">
        <v>404</v>
      </c>
      <c r="C14" s="104" t="s">
        <v>403</v>
      </c>
      <c r="D14" s="117" t="s">
        <v>709</v>
      </c>
      <c r="E14" s="131" t="s">
        <v>53</v>
      </c>
      <c r="F14" s="28">
        <v>4520</v>
      </c>
      <c r="G14" s="122">
        <v>1</v>
      </c>
      <c r="H14" s="28">
        <f t="shared" si="0"/>
        <v>4470</v>
      </c>
      <c r="I14" s="42">
        <f t="shared" si="1"/>
        <v>0.022123893805309734</v>
      </c>
      <c r="J14" s="29"/>
      <c r="K14" s="14"/>
      <c r="L14" s="37">
        <f t="shared" si="2"/>
        <v>0</v>
      </c>
      <c r="M14" s="32"/>
      <c r="N14" s="11"/>
      <c r="O14" s="12"/>
      <c r="P14" s="103" t="s">
        <v>525</v>
      </c>
    </row>
    <row r="15" spans="1:16" s="17" customFormat="1" ht="12.75" customHeight="1">
      <c r="A15" s="13">
        <v>7</v>
      </c>
      <c r="B15" s="100" t="s">
        <v>164</v>
      </c>
      <c r="C15" s="100" t="s">
        <v>165</v>
      </c>
      <c r="D15" s="105" t="s">
        <v>166</v>
      </c>
      <c r="E15" s="100" t="s">
        <v>56</v>
      </c>
      <c r="F15" s="28">
        <v>4737</v>
      </c>
      <c r="G15" s="97">
        <v>7</v>
      </c>
      <c r="H15" s="28">
        <f t="shared" si="0"/>
        <v>4387</v>
      </c>
      <c r="I15" s="42">
        <f t="shared" si="1"/>
        <v>0.1477728520160439</v>
      </c>
      <c r="J15" s="32"/>
      <c r="K15" s="14"/>
      <c r="L15" s="37">
        <f t="shared" si="2"/>
        <v>0</v>
      </c>
      <c r="M15" s="32"/>
      <c r="N15" s="106"/>
      <c r="O15" s="12"/>
      <c r="P15" s="103" t="s">
        <v>44</v>
      </c>
    </row>
    <row r="16" spans="1:16" s="17" customFormat="1" ht="12.75" customHeight="1">
      <c r="A16" s="13">
        <v>8</v>
      </c>
      <c r="B16" s="104" t="s">
        <v>226</v>
      </c>
      <c r="C16" s="104" t="s">
        <v>55</v>
      </c>
      <c r="D16" s="100" t="s">
        <v>679</v>
      </c>
      <c r="E16" s="133" t="s">
        <v>53</v>
      </c>
      <c r="F16" s="28">
        <v>4627</v>
      </c>
      <c r="G16" s="123">
        <v>8</v>
      </c>
      <c r="H16" s="28">
        <f t="shared" si="0"/>
        <v>4227</v>
      </c>
      <c r="I16" s="42">
        <f t="shared" si="1"/>
        <v>0.17289820618111088</v>
      </c>
      <c r="J16" s="114"/>
      <c r="K16" s="14"/>
      <c r="L16" s="37">
        <f t="shared" si="2"/>
        <v>0</v>
      </c>
      <c r="M16" s="32"/>
      <c r="N16" s="147" t="s">
        <v>278</v>
      </c>
      <c r="O16" s="148">
        <v>30</v>
      </c>
      <c r="P16" s="103" t="s">
        <v>279</v>
      </c>
    </row>
    <row r="17" spans="1:16" s="17" customFormat="1" ht="12.75" customHeight="1">
      <c r="A17" s="13">
        <v>9</v>
      </c>
      <c r="B17" s="104" t="s">
        <v>526</v>
      </c>
      <c r="C17" s="100" t="s">
        <v>243</v>
      </c>
      <c r="D17" s="104" t="s">
        <v>713</v>
      </c>
      <c r="E17" s="100" t="s">
        <v>52</v>
      </c>
      <c r="F17" s="28">
        <v>4304</v>
      </c>
      <c r="G17" s="14">
        <v>3</v>
      </c>
      <c r="H17" s="28">
        <f t="shared" si="0"/>
        <v>4154</v>
      </c>
      <c r="I17" s="42">
        <f t="shared" si="1"/>
        <v>0.06970260223048327</v>
      </c>
      <c r="J17" s="32"/>
      <c r="K17" s="14"/>
      <c r="L17" s="37">
        <f t="shared" si="2"/>
        <v>0</v>
      </c>
      <c r="M17" s="32"/>
      <c r="N17" s="11"/>
      <c r="O17" s="12"/>
      <c r="P17" s="103" t="s">
        <v>571</v>
      </c>
    </row>
    <row r="18" spans="1:16" s="17" customFormat="1" ht="12.75" customHeight="1">
      <c r="A18" s="13">
        <v>10</v>
      </c>
      <c r="B18" s="108" t="s">
        <v>89</v>
      </c>
      <c r="C18" s="104" t="s">
        <v>90</v>
      </c>
      <c r="D18" s="105" t="s">
        <v>737</v>
      </c>
      <c r="E18" s="100" t="s">
        <v>54</v>
      </c>
      <c r="F18" s="28">
        <v>4436</v>
      </c>
      <c r="G18" s="118">
        <v>6</v>
      </c>
      <c r="H18" s="28">
        <f t="shared" si="0"/>
        <v>4136</v>
      </c>
      <c r="I18" s="42">
        <f t="shared" si="1"/>
        <v>0.1352569882777277</v>
      </c>
      <c r="J18" s="32"/>
      <c r="K18" s="14"/>
      <c r="L18" s="37">
        <f t="shared" si="2"/>
        <v>0</v>
      </c>
      <c r="M18" s="32"/>
      <c r="N18" s="11"/>
      <c r="O18" s="12"/>
      <c r="P18" s="103" t="s">
        <v>78</v>
      </c>
    </row>
    <row r="19" spans="1:16" s="17" customFormat="1" ht="12.75" customHeight="1">
      <c r="A19" s="13">
        <v>11</v>
      </c>
      <c r="B19" s="105" t="s">
        <v>282</v>
      </c>
      <c r="C19" s="105" t="s">
        <v>68</v>
      </c>
      <c r="D19" s="108" t="s">
        <v>283</v>
      </c>
      <c r="E19" s="133" t="s">
        <v>53</v>
      </c>
      <c r="F19" s="28">
        <v>4260</v>
      </c>
      <c r="G19" s="118">
        <v>4</v>
      </c>
      <c r="H19" s="28">
        <f t="shared" si="0"/>
        <v>4060</v>
      </c>
      <c r="I19" s="42">
        <f t="shared" si="1"/>
        <v>0.09389671361502347</v>
      </c>
      <c r="J19" s="32"/>
      <c r="K19" s="14"/>
      <c r="L19" s="37">
        <f t="shared" si="2"/>
        <v>0</v>
      </c>
      <c r="M19" s="32"/>
      <c r="N19" s="11"/>
      <c r="O19" s="12"/>
      <c r="P19" s="103" t="s">
        <v>318</v>
      </c>
    </row>
    <row r="20" spans="1:16" s="17" customFormat="1" ht="12.75" customHeight="1">
      <c r="A20" s="13">
        <v>12</v>
      </c>
      <c r="B20" s="105" t="s">
        <v>167</v>
      </c>
      <c r="C20" s="100" t="s">
        <v>57</v>
      </c>
      <c r="D20" s="146" t="s">
        <v>665</v>
      </c>
      <c r="E20" s="133" t="s">
        <v>53</v>
      </c>
      <c r="F20" s="28">
        <v>3968</v>
      </c>
      <c r="G20" s="118">
        <v>0</v>
      </c>
      <c r="H20" s="28">
        <f t="shared" si="0"/>
        <v>3968</v>
      </c>
      <c r="I20" s="42">
        <f t="shared" si="1"/>
        <v>0</v>
      </c>
      <c r="J20" s="32"/>
      <c r="K20" s="14"/>
      <c r="L20" s="37">
        <f t="shared" si="2"/>
        <v>0</v>
      </c>
      <c r="M20" s="32"/>
      <c r="N20" s="11"/>
      <c r="O20" s="12"/>
      <c r="P20" s="103" t="s">
        <v>44</v>
      </c>
    </row>
    <row r="21" spans="1:16" s="17" customFormat="1" ht="12.75" customHeight="1">
      <c r="A21" s="13">
        <v>13</v>
      </c>
      <c r="B21" s="104" t="s">
        <v>406</v>
      </c>
      <c r="C21" s="104" t="s">
        <v>405</v>
      </c>
      <c r="D21" s="108" t="s">
        <v>710</v>
      </c>
      <c r="E21" s="100" t="s">
        <v>53</v>
      </c>
      <c r="F21" s="28">
        <v>4239</v>
      </c>
      <c r="G21" s="14">
        <v>6</v>
      </c>
      <c r="H21" s="28">
        <f t="shared" si="0"/>
        <v>3939</v>
      </c>
      <c r="I21" s="42">
        <f t="shared" si="1"/>
        <v>0.14154281670205238</v>
      </c>
      <c r="J21" s="32"/>
      <c r="K21" s="14"/>
      <c r="L21" s="37">
        <f t="shared" si="2"/>
        <v>0</v>
      </c>
      <c r="M21" s="32"/>
      <c r="N21" s="11"/>
      <c r="O21" s="12"/>
      <c r="P21" s="103" t="s">
        <v>525</v>
      </c>
    </row>
    <row r="22" spans="1:16" s="17" customFormat="1" ht="12.75" customHeight="1">
      <c r="A22" s="13">
        <v>14</v>
      </c>
      <c r="B22" s="111" t="s">
        <v>471</v>
      </c>
      <c r="C22" s="111" t="s">
        <v>55</v>
      </c>
      <c r="D22" s="104" t="s">
        <v>459</v>
      </c>
      <c r="E22" s="133" t="s">
        <v>53</v>
      </c>
      <c r="F22" s="28">
        <v>4129</v>
      </c>
      <c r="G22" s="15">
        <v>4</v>
      </c>
      <c r="H22" s="28">
        <f t="shared" si="0"/>
        <v>3929</v>
      </c>
      <c r="I22" s="42">
        <f t="shared" si="1"/>
        <v>0.09687575684185032</v>
      </c>
      <c r="J22" s="32"/>
      <c r="K22" s="14"/>
      <c r="L22" s="37">
        <f t="shared" si="2"/>
        <v>0</v>
      </c>
      <c r="M22" s="32"/>
      <c r="N22" s="45"/>
      <c r="O22" s="46"/>
      <c r="P22" s="103" t="s">
        <v>280</v>
      </c>
    </row>
    <row r="23" spans="1:16" s="17" customFormat="1" ht="12.75" customHeight="1">
      <c r="A23" s="13">
        <v>15</v>
      </c>
      <c r="B23" s="105" t="s">
        <v>284</v>
      </c>
      <c r="C23" s="105" t="s">
        <v>285</v>
      </c>
      <c r="D23" s="104" t="s">
        <v>688</v>
      </c>
      <c r="E23" s="133" t="s">
        <v>53</v>
      </c>
      <c r="F23" s="28">
        <v>4016</v>
      </c>
      <c r="G23" s="14">
        <v>2</v>
      </c>
      <c r="H23" s="28">
        <f t="shared" si="0"/>
        <v>3916</v>
      </c>
      <c r="I23" s="42">
        <f t="shared" si="1"/>
        <v>0.049800796812749</v>
      </c>
      <c r="J23" s="105">
        <v>174</v>
      </c>
      <c r="K23" s="105">
        <v>10</v>
      </c>
      <c r="L23" s="37">
        <f t="shared" si="2"/>
        <v>14900</v>
      </c>
      <c r="M23" s="32">
        <v>99</v>
      </c>
      <c r="N23" s="106" t="s">
        <v>317</v>
      </c>
      <c r="O23" s="12">
        <v>4</v>
      </c>
      <c r="P23" s="103" t="s">
        <v>318</v>
      </c>
    </row>
    <row r="24" spans="1:16" s="17" customFormat="1" ht="12.75" customHeight="1">
      <c r="A24" s="13">
        <v>16</v>
      </c>
      <c r="B24" s="115" t="s">
        <v>227</v>
      </c>
      <c r="C24" s="100" t="s">
        <v>228</v>
      </c>
      <c r="D24" s="105" t="s">
        <v>685</v>
      </c>
      <c r="E24" s="100" t="s">
        <v>54</v>
      </c>
      <c r="F24" s="28">
        <v>4438</v>
      </c>
      <c r="G24" s="122">
        <v>11</v>
      </c>
      <c r="H24" s="28">
        <f t="shared" si="0"/>
        <v>3888</v>
      </c>
      <c r="I24" s="42">
        <f t="shared" si="1"/>
        <v>0.24785939612438035</v>
      </c>
      <c r="J24" s="32"/>
      <c r="K24" s="14"/>
      <c r="L24" s="37">
        <f t="shared" si="2"/>
        <v>0</v>
      </c>
      <c r="M24" s="32"/>
      <c r="N24" s="106"/>
      <c r="O24" s="12"/>
      <c r="P24" s="103" t="s">
        <v>279</v>
      </c>
    </row>
    <row r="25" spans="1:16" s="17" customFormat="1" ht="12.75" customHeight="1">
      <c r="A25" s="13">
        <v>17</v>
      </c>
      <c r="B25" s="104" t="s">
        <v>599</v>
      </c>
      <c r="C25" s="104" t="s">
        <v>287</v>
      </c>
      <c r="D25" s="105" t="s">
        <v>721</v>
      </c>
      <c r="E25" s="133" t="s">
        <v>52</v>
      </c>
      <c r="F25" s="28">
        <v>4383</v>
      </c>
      <c r="G25" s="14">
        <v>10</v>
      </c>
      <c r="H25" s="28">
        <f t="shared" si="0"/>
        <v>3883</v>
      </c>
      <c r="I25" s="42">
        <f t="shared" si="1"/>
        <v>0.22815423226100845</v>
      </c>
      <c r="J25" s="29">
        <v>67</v>
      </c>
      <c r="K25" s="14">
        <v>10</v>
      </c>
      <c r="L25" s="37">
        <f t="shared" si="2"/>
        <v>4200</v>
      </c>
      <c r="M25" s="32"/>
      <c r="N25" s="11"/>
      <c r="O25" s="12"/>
      <c r="P25" s="103" t="s">
        <v>629</v>
      </c>
    </row>
    <row r="26" spans="1:16" s="17" customFormat="1" ht="12.75" customHeight="1">
      <c r="A26" s="13">
        <v>18</v>
      </c>
      <c r="B26" s="87" t="s">
        <v>368</v>
      </c>
      <c r="C26" s="87" t="s">
        <v>69</v>
      </c>
      <c r="D26" s="108" t="s">
        <v>700</v>
      </c>
      <c r="E26" s="133" t="s">
        <v>53</v>
      </c>
      <c r="F26" s="28">
        <v>4030</v>
      </c>
      <c r="G26" s="14">
        <v>3</v>
      </c>
      <c r="H26" s="28">
        <f t="shared" si="0"/>
        <v>3880</v>
      </c>
      <c r="I26" s="42">
        <f t="shared" si="1"/>
        <v>0.07444168734491315</v>
      </c>
      <c r="J26" s="32">
        <v>58</v>
      </c>
      <c r="K26" s="14">
        <v>3</v>
      </c>
      <c r="L26" s="37">
        <f t="shared" si="2"/>
        <v>5050</v>
      </c>
      <c r="M26" s="32"/>
      <c r="N26" s="11"/>
      <c r="O26" s="12"/>
      <c r="P26" s="103" t="s">
        <v>402</v>
      </c>
    </row>
    <row r="27" spans="1:16" s="17" customFormat="1" ht="12.75" customHeight="1">
      <c r="A27" s="13">
        <v>19</v>
      </c>
      <c r="B27" s="100" t="s">
        <v>191</v>
      </c>
      <c r="C27" s="100" t="s">
        <v>70</v>
      </c>
      <c r="D27" s="105" t="s">
        <v>737</v>
      </c>
      <c r="E27" s="133" t="s">
        <v>52</v>
      </c>
      <c r="F27" s="28">
        <v>3926</v>
      </c>
      <c r="G27" s="97">
        <v>1</v>
      </c>
      <c r="H27" s="28">
        <f t="shared" si="0"/>
        <v>3876</v>
      </c>
      <c r="I27" s="42">
        <f t="shared" si="1"/>
        <v>0.025471217524197655</v>
      </c>
      <c r="J27" s="32"/>
      <c r="K27" s="14"/>
      <c r="L27" s="37">
        <f t="shared" si="2"/>
        <v>0</v>
      </c>
      <c r="M27" s="32"/>
      <c r="N27" s="11"/>
      <c r="O27" s="12"/>
      <c r="P27" s="103" t="s">
        <v>78</v>
      </c>
    </row>
    <row r="28" spans="1:16" s="17" customFormat="1" ht="12.75" customHeight="1">
      <c r="A28" s="13">
        <v>20</v>
      </c>
      <c r="B28" s="100" t="s">
        <v>229</v>
      </c>
      <c r="C28" s="100" t="s">
        <v>35</v>
      </c>
      <c r="D28" s="117" t="s">
        <v>680</v>
      </c>
      <c r="E28" s="133" t="s">
        <v>53</v>
      </c>
      <c r="F28" s="28">
        <v>4222</v>
      </c>
      <c r="G28" s="97">
        <v>7</v>
      </c>
      <c r="H28" s="28">
        <f t="shared" si="0"/>
        <v>3872</v>
      </c>
      <c r="I28" s="42">
        <f t="shared" si="1"/>
        <v>0.16579819990525818</v>
      </c>
      <c r="J28" s="32"/>
      <c r="K28" s="14"/>
      <c r="L28" s="37">
        <f t="shared" si="2"/>
        <v>0</v>
      </c>
      <c r="M28" s="32"/>
      <c r="N28" s="11"/>
      <c r="O28" s="12"/>
      <c r="P28" s="103" t="s">
        <v>279</v>
      </c>
    </row>
    <row r="29" spans="1:16" s="17" customFormat="1" ht="12.75" customHeight="1">
      <c r="A29" s="13">
        <v>21</v>
      </c>
      <c r="B29" s="38" t="s">
        <v>286</v>
      </c>
      <c r="C29" s="38" t="s">
        <v>287</v>
      </c>
      <c r="D29" s="105" t="s">
        <v>689</v>
      </c>
      <c r="E29" s="133" t="s">
        <v>52</v>
      </c>
      <c r="F29" s="28">
        <v>4047</v>
      </c>
      <c r="G29" s="97">
        <v>4</v>
      </c>
      <c r="H29" s="28">
        <f t="shared" si="0"/>
        <v>3847</v>
      </c>
      <c r="I29" s="42">
        <f t="shared" si="1"/>
        <v>0.09883864591055103</v>
      </c>
      <c r="J29" s="32"/>
      <c r="K29" s="14"/>
      <c r="L29" s="37">
        <f t="shared" si="2"/>
        <v>0</v>
      </c>
      <c r="M29" s="32"/>
      <c r="N29" s="11"/>
      <c r="O29" s="12"/>
      <c r="P29" s="103" t="s">
        <v>318</v>
      </c>
    </row>
    <row r="30" spans="1:16" s="17" customFormat="1" ht="12.75" customHeight="1">
      <c r="A30" s="13">
        <v>22</v>
      </c>
      <c r="B30" s="104" t="s">
        <v>192</v>
      </c>
      <c r="C30" s="104" t="s">
        <v>55</v>
      </c>
      <c r="D30" s="104" t="s">
        <v>208</v>
      </c>
      <c r="E30" s="100" t="s">
        <v>52</v>
      </c>
      <c r="F30" s="28">
        <v>4071</v>
      </c>
      <c r="G30" s="97">
        <v>5</v>
      </c>
      <c r="H30" s="28">
        <f t="shared" si="0"/>
        <v>3821</v>
      </c>
      <c r="I30" s="42">
        <f t="shared" si="1"/>
        <v>0.12281994595922378</v>
      </c>
      <c r="J30" s="29"/>
      <c r="K30" s="14"/>
      <c r="L30" s="37">
        <f t="shared" si="2"/>
        <v>0</v>
      </c>
      <c r="M30" s="32"/>
      <c r="N30" s="11"/>
      <c r="O30" s="12"/>
      <c r="P30" s="103" t="s">
        <v>78</v>
      </c>
    </row>
    <row r="31" spans="1:16" s="17" customFormat="1" ht="12.75" customHeight="1">
      <c r="A31" s="13">
        <v>23</v>
      </c>
      <c r="B31" s="104" t="s">
        <v>408</v>
      </c>
      <c r="C31" s="116" t="s">
        <v>407</v>
      </c>
      <c r="D31" s="108" t="s">
        <v>705</v>
      </c>
      <c r="E31" s="104" t="s">
        <v>54</v>
      </c>
      <c r="F31" s="28">
        <v>4104</v>
      </c>
      <c r="G31" s="97">
        <v>6</v>
      </c>
      <c r="H31" s="28">
        <f t="shared" si="0"/>
        <v>3804</v>
      </c>
      <c r="I31" s="42">
        <f t="shared" si="1"/>
        <v>0.14619883040935672</v>
      </c>
      <c r="J31" s="32"/>
      <c r="K31" s="14"/>
      <c r="L31" s="37">
        <f t="shared" si="2"/>
        <v>0</v>
      </c>
      <c r="M31" s="29"/>
      <c r="N31" s="11"/>
      <c r="O31" s="12"/>
      <c r="P31" s="103" t="s">
        <v>525</v>
      </c>
    </row>
    <row r="32" spans="1:16" s="17" customFormat="1" ht="12.75" customHeight="1">
      <c r="A32" s="13">
        <v>24</v>
      </c>
      <c r="B32" s="100" t="s">
        <v>110</v>
      </c>
      <c r="C32" s="100" t="s">
        <v>111</v>
      </c>
      <c r="D32" s="113" t="s">
        <v>112</v>
      </c>
      <c r="E32" s="100" t="s">
        <v>54</v>
      </c>
      <c r="F32" s="28">
        <v>3940</v>
      </c>
      <c r="G32" s="97">
        <v>3</v>
      </c>
      <c r="H32" s="28">
        <f t="shared" si="0"/>
        <v>3790</v>
      </c>
      <c r="I32" s="42">
        <f t="shared" si="1"/>
        <v>0.07614213197969542</v>
      </c>
      <c r="J32" s="32"/>
      <c r="K32" s="14"/>
      <c r="L32" s="37">
        <f t="shared" si="2"/>
        <v>0</v>
      </c>
      <c r="M32" s="32"/>
      <c r="N32" s="11"/>
      <c r="O32" s="12"/>
      <c r="P32" s="103" t="s">
        <v>65</v>
      </c>
    </row>
    <row r="33" spans="1:16" s="17" customFormat="1" ht="12.75" customHeight="1">
      <c r="A33" s="13">
        <v>25</v>
      </c>
      <c r="B33" s="100" t="s">
        <v>193</v>
      </c>
      <c r="C33" s="100" t="s">
        <v>88</v>
      </c>
      <c r="D33" s="108" t="s">
        <v>670</v>
      </c>
      <c r="E33" s="100" t="s">
        <v>52</v>
      </c>
      <c r="F33" s="28">
        <v>3884</v>
      </c>
      <c r="G33" s="97">
        <v>2</v>
      </c>
      <c r="H33" s="28">
        <f t="shared" si="0"/>
        <v>3784</v>
      </c>
      <c r="I33" s="42">
        <f t="shared" si="1"/>
        <v>0.051493305870236865</v>
      </c>
      <c r="J33" s="32"/>
      <c r="K33" s="14"/>
      <c r="L33" s="37">
        <f t="shared" si="2"/>
        <v>0</v>
      </c>
      <c r="M33" s="32"/>
      <c r="N33" s="147" t="s">
        <v>49</v>
      </c>
      <c r="O33" s="148">
        <v>11</v>
      </c>
      <c r="P33" s="103" t="s">
        <v>78</v>
      </c>
    </row>
    <row r="34" spans="1:16" s="17" customFormat="1" ht="12.75" customHeight="1">
      <c r="A34" s="13">
        <v>26</v>
      </c>
      <c r="B34" s="104" t="s">
        <v>319</v>
      </c>
      <c r="C34" s="100" t="s">
        <v>320</v>
      </c>
      <c r="D34" s="105" t="s">
        <v>321</v>
      </c>
      <c r="E34" s="133" t="s">
        <v>53</v>
      </c>
      <c r="F34" s="28">
        <v>3979</v>
      </c>
      <c r="G34" s="97">
        <v>4</v>
      </c>
      <c r="H34" s="28">
        <f t="shared" si="0"/>
        <v>3779</v>
      </c>
      <c r="I34" s="42">
        <f t="shared" si="1"/>
        <v>0.10052777079668257</v>
      </c>
      <c r="J34" s="32"/>
      <c r="K34" s="14"/>
      <c r="L34" s="37">
        <f t="shared" si="2"/>
        <v>0</v>
      </c>
      <c r="M34" s="32"/>
      <c r="N34" s="11"/>
      <c r="O34" s="12"/>
      <c r="P34" s="103" t="s">
        <v>367</v>
      </c>
    </row>
    <row r="35" spans="1:16" s="17" customFormat="1" ht="12.75" customHeight="1">
      <c r="A35" s="13">
        <v>27</v>
      </c>
      <c r="B35" s="104" t="s">
        <v>409</v>
      </c>
      <c r="C35" s="104" t="s">
        <v>285</v>
      </c>
      <c r="D35" s="108" t="s">
        <v>705</v>
      </c>
      <c r="E35" s="100" t="s">
        <v>53</v>
      </c>
      <c r="F35" s="28">
        <v>3770</v>
      </c>
      <c r="G35" s="14">
        <v>0</v>
      </c>
      <c r="H35" s="28">
        <f t="shared" si="0"/>
        <v>3770</v>
      </c>
      <c r="I35" s="42">
        <f t="shared" si="1"/>
        <v>0</v>
      </c>
      <c r="J35" s="32"/>
      <c r="K35" s="14"/>
      <c r="L35" s="37">
        <f t="shared" si="2"/>
        <v>0</v>
      </c>
      <c r="M35" s="32"/>
      <c r="N35" s="11"/>
      <c r="O35" s="12"/>
      <c r="P35" s="103" t="s">
        <v>525</v>
      </c>
    </row>
    <row r="36" spans="1:16" s="17" customFormat="1" ht="12.75" customHeight="1">
      <c r="A36" s="13">
        <v>28</v>
      </c>
      <c r="B36" s="100" t="s">
        <v>472</v>
      </c>
      <c r="C36" s="100" t="s">
        <v>234</v>
      </c>
      <c r="D36" s="108" t="s">
        <v>460</v>
      </c>
      <c r="E36" s="133" t="s">
        <v>53</v>
      </c>
      <c r="F36" s="28">
        <v>3959</v>
      </c>
      <c r="G36" s="97">
        <v>4</v>
      </c>
      <c r="H36" s="28">
        <f t="shared" si="0"/>
        <v>3759</v>
      </c>
      <c r="I36" s="42">
        <f t="shared" si="1"/>
        <v>0.10103561505430665</v>
      </c>
      <c r="J36" s="32"/>
      <c r="K36" s="14"/>
      <c r="L36" s="37">
        <f t="shared" si="2"/>
        <v>0</v>
      </c>
      <c r="M36" s="32"/>
      <c r="N36" s="11"/>
      <c r="O36" s="12"/>
      <c r="P36" s="103" t="s">
        <v>280</v>
      </c>
    </row>
    <row r="37" spans="1:16" s="17" customFormat="1" ht="12.75" customHeight="1">
      <c r="A37" s="13">
        <v>29</v>
      </c>
      <c r="B37" s="104" t="s">
        <v>93</v>
      </c>
      <c r="C37" s="104" t="s">
        <v>94</v>
      </c>
      <c r="D37" s="104" t="s">
        <v>215</v>
      </c>
      <c r="E37" s="133" t="s">
        <v>52</v>
      </c>
      <c r="F37" s="28">
        <v>3995</v>
      </c>
      <c r="G37" s="97">
        <v>5</v>
      </c>
      <c r="H37" s="28">
        <f t="shared" si="0"/>
        <v>3745</v>
      </c>
      <c r="I37" s="42">
        <f t="shared" si="1"/>
        <v>0.1251564455569462</v>
      </c>
      <c r="J37" s="32"/>
      <c r="K37" s="14"/>
      <c r="L37" s="37">
        <f t="shared" si="2"/>
        <v>0</v>
      </c>
      <c r="M37" s="32"/>
      <c r="N37" s="11"/>
      <c r="O37" s="12"/>
      <c r="P37" s="103" t="s">
        <v>60</v>
      </c>
    </row>
    <row r="38" spans="1:16" s="17" customFormat="1" ht="12.75" customHeight="1">
      <c r="A38" s="13">
        <v>30</v>
      </c>
      <c r="B38" s="89" t="s">
        <v>527</v>
      </c>
      <c r="C38" s="100" t="s">
        <v>45</v>
      </c>
      <c r="D38" s="100" t="s">
        <v>715</v>
      </c>
      <c r="E38" s="100" t="s">
        <v>54</v>
      </c>
      <c r="F38" s="28">
        <v>3783</v>
      </c>
      <c r="G38" s="97">
        <v>2</v>
      </c>
      <c r="H38" s="28">
        <f t="shared" si="0"/>
        <v>3683</v>
      </c>
      <c r="I38" s="42">
        <f t="shared" si="1"/>
        <v>0.05286809410520751</v>
      </c>
      <c r="J38" s="112"/>
      <c r="K38" s="14"/>
      <c r="L38" s="37">
        <f t="shared" si="2"/>
        <v>0</v>
      </c>
      <c r="M38" s="32"/>
      <c r="N38" s="11"/>
      <c r="O38" s="12"/>
      <c r="P38" s="103" t="s">
        <v>571</v>
      </c>
    </row>
    <row r="39" spans="1:16" s="17" customFormat="1" ht="12.75" customHeight="1">
      <c r="A39" s="13">
        <v>31</v>
      </c>
      <c r="B39" s="104" t="s">
        <v>230</v>
      </c>
      <c r="C39" s="104" t="s">
        <v>102</v>
      </c>
      <c r="D39" s="105" t="s">
        <v>685</v>
      </c>
      <c r="E39" s="100" t="s">
        <v>56</v>
      </c>
      <c r="F39" s="28">
        <v>4177</v>
      </c>
      <c r="G39" s="14">
        <v>10</v>
      </c>
      <c r="H39" s="28">
        <f t="shared" si="0"/>
        <v>3677</v>
      </c>
      <c r="I39" s="42">
        <f t="shared" si="1"/>
        <v>0.23940627244433804</v>
      </c>
      <c r="J39" s="32"/>
      <c r="K39" s="14"/>
      <c r="L39" s="37">
        <f t="shared" si="2"/>
        <v>0</v>
      </c>
      <c r="M39" s="32"/>
      <c r="N39" s="106"/>
      <c r="O39" s="12"/>
      <c r="P39" s="103" t="s">
        <v>279</v>
      </c>
    </row>
    <row r="40" spans="1:16" s="17" customFormat="1" ht="12.75" customHeight="1">
      <c r="A40" s="13">
        <v>32</v>
      </c>
      <c r="B40" s="104" t="s">
        <v>630</v>
      </c>
      <c r="C40" s="104" t="s">
        <v>306</v>
      </c>
      <c r="D40" s="100" t="s">
        <v>729</v>
      </c>
      <c r="E40" s="133" t="s">
        <v>53</v>
      </c>
      <c r="F40" s="28">
        <v>3713</v>
      </c>
      <c r="G40" s="97">
        <v>1</v>
      </c>
      <c r="H40" s="28">
        <f t="shared" si="0"/>
        <v>3663</v>
      </c>
      <c r="I40" s="42">
        <f t="shared" si="1"/>
        <v>0.026932399676811204</v>
      </c>
      <c r="J40" s="112"/>
      <c r="K40" s="14"/>
      <c r="L40" s="37">
        <f t="shared" si="2"/>
        <v>0</v>
      </c>
      <c r="M40" s="98">
        <v>54</v>
      </c>
      <c r="N40" s="11"/>
      <c r="O40" s="12"/>
      <c r="P40" s="103" t="s">
        <v>657</v>
      </c>
    </row>
    <row r="41" spans="1:16" s="17" customFormat="1" ht="12.75" customHeight="1">
      <c r="A41" s="13">
        <v>33</v>
      </c>
      <c r="B41" s="104" t="s">
        <v>631</v>
      </c>
      <c r="C41" s="104" t="s">
        <v>632</v>
      </c>
      <c r="D41" s="100" t="s">
        <v>731</v>
      </c>
      <c r="E41" s="133" t="s">
        <v>53</v>
      </c>
      <c r="F41" s="28">
        <v>3662</v>
      </c>
      <c r="G41" s="97">
        <v>0</v>
      </c>
      <c r="H41" s="28">
        <f t="shared" si="0"/>
        <v>3662</v>
      </c>
      <c r="I41" s="42">
        <f t="shared" si="1"/>
        <v>0</v>
      </c>
      <c r="J41" s="112"/>
      <c r="K41" s="14"/>
      <c r="L41" s="37">
        <f t="shared" si="2"/>
        <v>0</v>
      </c>
      <c r="M41" s="98"/>
      <c r="N41" s="11"/>
      <c r="O41" s="12"/>
      <c r="P41" s="103" t="s">
        <v>657</v>
      </c>
    </row>
    <row r="42" spans="1:16" s="17" customFormat="1" ht="12.75" customHeight="1">
      <c r="A42" s="13">
        <v>34</v>
      </c>
      <c r="B42" s="87" t="s">
        <v>600</v>
      </c>
      <c r="C42" s="87" t="s">
        <v>323</v>
      </c>
      <c r="D42" s="117" t="s">
        <v>720</v>
      </c>
      <c r="E42" s="133" t="s">
        <v>52</v>
      </c>
      <c r="F42" s="28">
        <v>3720</v>
      </c>
      <c r="G42" s="14">
        <v>2</v>
      </c>
      <c r="H42" s="28">
        <f t="shared" si="0"/>
        <v>3620</v>
      </c>
      <c r="I42" s="42">
        <f t="shared" si="1"/>
        <v>0.053763440860215055</v>
      </c>
      <c r="J42" s="29"/>
      <c r="K42" s="14"/>
      <c r="L42" s="37">
        <f t="shared" si="2"/>
        <v>0</v>
      </c>
      <c r="M42" s="32"/>
      <c r="N42" s="106"/>
      <c r="O42" s="12"/>
      <c r="P42" s="103" t="s">
        <v>629</v>
      </c>
    </row>
    <row r="43" spans="1:16" s="17" customFormat="1" ht="12.75" customHeight="1">
      <c r="A43" s="13">
        <v>35</v>
      </c>
      <c r="B43" s="100" t="s">
        <v>602</v>
      </c>
      <c r="C43" s="100" t="s">
        <v>601</v>
      </c>
      <c r="D43" s="105" t="s">
        <v>721</v>
      </c>
      <c r="E43" s="133" t="s">
        <v>53</v>
      </c>
      <c r="F43" s="28">
        <v>3655</v>
      </c>
      <c r="G43" s="97">
        <v>1</v>
      </c>
      <c r="H43" s="28">
        <f t="shared" si="0"/>
        <v>3605</v>
      </c>
      <c r="I43" s="42">
        <f t="shared" si="1"/>
        <v>0.027359781121751026</v>
      </c>
      <c r="J43" s="32"/>
      <c r="K43" s="14"/>
      <c r="L43" s="37">
        <f t="shared" si="2"/>
        <v>0</v>
      </c>
      <c r="M43" s="32"/>
      <c r="N43" s="11"/>
      <c r="O43" s="12"/>
      <c r="P43" s="103" t="s">
        <v>629</v>
      </c>
    </row>
    <row r="44" spans="1:16" s="17" customFormat="1" ht="12.75" customHeight="1">
      <c r="A44" s="13">
        <v>36</v>
      </c>
      <c r="B44" s="104" t="s">
        <v>633</v>
      </c>
      <c r="C44" s="104" t="s">
        <v>567</v>
      </c>
      <c r="D44" s="100" t="s">
        <v>729</v>
      </c>
      <c r="E44" s="133" t="s">
        <v>52</v>
      </c>
      <c r="F44" s="28">
        <v>3679</v>
      </c>
      <c r="G44" s="97">
        <v>2</v>
      </c>
      <c r="H44" s="28">
        <f t="shared" si="0"/>
        <v>3579</v>
      </c>
      <c r="I44" s="42">
        <f t="shared" si="1"/>
        <v>0.05436259853220984</v>
      </c>
      <c r="J44" s="112">
        <v>57</v>
      </c>
      <c r="K44" s="14">
        <v>1</v>
      </c>
      <c r="L44" s="37">
        <f t="shared" si="2"/>
        <v>5450</v>
      </c>
      <c r="M44" s="98"/>
      <c r="N44" s="11"/>
      <c r="O44" s="12"/>
      <c r="P44" s="103" t="s">
        <v>657</v>
      </c>
    </row>
    <row r="45" spans="1:16" s="24" customFormat="1" ht="12.75" customHeight="1">
      <c r="A45" s="13">
        <v>37</v>
      </c>
      <c r="B45" s="100" t="s">
        <v>528</v>
      </c>
      <c r="C45" s="100" t="s">
        <v>34</v>
      </c>
      <c r="D45" s="100" t="s">
        <v>717</v>
      </c>
      <c r="E45" s="100" t="s">
        <v>54</v>
      </c>
      <c r="F45" s="28">
        <v>3866</v>
      </c>
      <c r="G45" s="97">
        <v>6</v>
      </c>
      <c r="H45" s="28">
        <f t="shared" si="0"/>
        <v>3566</v>
      </c>
      <c r="I45" s="42">
        <f t="shared" si="1"/>
        <v>0.1551991722710812</v>
      </c>
      <c r="J45" s="32"/>
      <c r="K45" s="14"/>
      <c r="L45" s="37">
        <f t="shared" si="2"/>
        <v>0</v>
      </c>
      <c r="M45" s="32"/>
      <c r="N45" s="106"/>
      <c r="O45" s="12"/>
      <c r="P45" s="103" t="s">
        <v>571</v>
      </c>
    </row>
    <row r="46" spans="1:16" s="17" customFormat="1" ht="12.75" customHeight="1">
      <c r="A46" s="13">
        <v>38</v>
      </c>
      <c r="B46" s="87" t="s">
        <v>410</v>
      </c>
      <c r="C46" s="87" t="s">
        <v>43</v>
      </c>
      <c r="D46" s="104" t="s">
        <v>708</v>
      </c>
      <c r="E46" s="100" t="s">
        <v>52</v>
      </c>
      <c r="F46" s="28">
        <v>4062</v>
      </c>
      <c r="G46" s="14">
        <v>10</v>
      </c>
      <c r="H46" s="28">
        <f t="shared" si="0"/>
        <v>3562</v>
      </c>
      <c r="I46" s="42">
        <f t="shared" si="1"/>
        <v>0.2461841457410143</v>
      </c>
      <c r="J46" s="32"/>
      <c r="K46" s="14"/>
      <c r="L46" s="37">
        <f t="shared" si="2"/>
        <v>0</v>
      </c>
      <c r="M46" s="32"/>
      <c r="N46" s="11"/>
      <c r="O46" s="12"/>
      <c r="P46" s="103" t="s">
        <v>525</v>
      </c>
    </row>
    <row r="47" spans="1:16" s="17" customFormat="1" ht="12.75" customHeight="1">
      <c r="A47" s="13">
        <v>39</v>
      </c>
      <c r="B47" s="100" t="s">
        <v>473</v>
      </c>
      <c r="C47" s="100" t="s">
        <v>228</v>
      </c>
      <c r="D47" s="100" t="s">
        <v>460</v>
      </c>
      <c r="E47" s="133" t="s">
        <v>53</v>
      </c>
      <c r="F47" s="28">
        <v>3798</v>
      </c>
      <c r="G47" s="97">
        <v>5</v>
      </c>
      <c r="H47" s="28">
        <f t="shared" si="0"/>
        <v>3548</v>
      </c>
      <c r="I47" s="42">
        <f t="shared" si="1"/>
        <v>0.13164823591363875</v>
      </c>
      <c r="J47" s="32"/>
      <c r="K47" s="14"/>
      <c r="L47" s="37">
        <f t="shared" si="2"/>
        <v>0</v>
      </c>
      <c r="M47" s="32"/>
      <c r="N47" s="11"/>
      <c r="O47" s="12"/>
      <c r="P47" s="103" t="s">
        <v>280</v>
      </c>
    </row>
    <row r="48" spans="1:16" s="17" customFormat="1" ht="12.75" customHeight="1">
      <c r="A48" s="13">
        <v>40</v>
      </c>
      <c r="B48" s="104" t="s">
        <v>474</v>
      </c>
      <c r="C48" s="104" t="s">
        <v>55</v>
      </c>
      <c r="D48" s="104" t="s">
        <v>461</v>
      </c>
      <c r="E48" s="133" t="s">
        <v>53</v>
      </c>
      <c r="F48" s="28">
        <v>3591</v>
      </c>
      <c r="G48" s="97">
        <v>1</v>
      </c>
      <c r="H48" s="28">
        <f t="shared" si="0"/>
        <v>3541</v>
      </c>
      <c r="I48" s="42">
        <f t="shared" si="1"/>
        <v>0.0278473962684489</v>
      </c>
      <c r="J48" s="32"/>
      <c r="K48" s="14"/>
      <c r="L48" s="37">
        <f t="shared" si="2"/>
        <v>0</v>
      </c>
      <c r="M48" s="32"/>
      <c r="N48" s="11"/>
      <c r="O48" s="12"/>
      <c r="P48" s="103" t="s">
        <v>280</v>
      </c>
    </row>
    <row r="49" spans="1:16" s="17" customFormat="1" ht="12.75" customHeight="1">
      <c r="A49" s="13">
        <v>41</v>
      </c>
      <c r="B49" s="115" t="s">
        <v>113</v>
      </c>
      <c r="C49" s="100" t="s">
        <v>76</v>
      </c>
      <c r="D49" s="108" t="s">
        <v>658</v>
      </c>
      <c r="E49" s="133" t="s">
        <v>52</v>
      </c>
      <c r="F49" s="28">
        <v>3637</v>
      </c>
      <c r="G49" s="97">
        <v>2</v>
      </c>
      <c r="H49" s="28">
        <f t="shared" si="0"/>
        <v>3537</v>
      </c>
      <c r="I49" s="42">
        <f t="shared" si="1"/>
        <v>0.05499037668408029</v>
      </c>
      <c r="J49" s="32"/>
      <c r="K49" s="14"/>
      <c r="L49" s="37">
        <f t="shared" si="2"/>
        <v>0</v>
      </c>
      <c r="M49" s="32"/>
      <c r="N49" s="11"/>
      <c r="O49" s="12"/>
      <c r="P49" s="103" t="s">
        <v>65</v>
      </c>
    </row>
    <row r="50" spans="1:16" s="17" customFormat="1" ht="12.75" customHeight="1">
      <c r="A50" s="13">
        <v>42</v>
      </c>
      <c r="B50" s="105" t="s">
        <v>369</v>
      </c>
      <c r="C50" s="100" t="s">
        <v>370</v>
      </c>
      <c r="D50" s="104" t="s">
        <v>735</v>
      </c>
      <c r="E50" s="104" t="s">
        <v>52</v>
      </c>
      <c r="F50" s="28">
        <v>3809</v>
      </c>
      <c r="G50" s="97">
        <v>6</v>
      </c>
      <c r="H50" s="28">
        <f t="shared" si="0"/>
        <v>3509</v>
      </c>
      <c r="I50" s="42">
        <f t="shared" si="1"/>
        <v>0.15752165922814387</v>
      </c>
      <c r="J50" s="32"/>
      <c r="K50" s="14"/>
      <c r="L50" s="37">
        <f t="shared" si="2"/>
        <v>0</v>
      </c>
      <c r="M50" s="32"/>
      <c r="N50" s="11"/>
      <c r="O50" s="12"/>
      <c r="P50" s="103" t="s">
        <v>402</v>
      </c>
    </row>
    <row r="51" spans="1:16" s="17" customFormat="1" ht="12.75" customHeight="1">
      <c r="A51" s="13">
        <v>43</v>
      </c>
      <c r="B51" s="104" t="s">
        <v>529</v>
      </c>
      <c r="C51" s="116" t="s">
        <v>530</v>
      </c>
      <c r="D51" s="105" t="s">
        <v>531</v>
      </c>
      <c r="E51" s="100" t="s">
        <v>53</v>
      </c>
      <c r="F51" s="28">
        <v>3652</v>
      </c>
      <c r="G51" s="97">
        <v>3</v>
      </c>
      <c r="H51" s="28">
        <f t="shared" si="0"/>
        <v>3502</v>
      </c>
      <c r="I51" s="42">
        <f t="shared" si="1"/>
        <v>0.08214676889375684</v>
      </c>
      <c r="J51" s="29"/>
      <c r="K51" s="14"/>
      <c r="L51" s="37">
        <f t="shared" si="2"/>
        <v>0</v>
      </c>
      <c r="M51" s="32"/>
      <c r="N51" s="11"/>
      <c r="O51" s="12"/>
      <c r="P51" s="103" t="s">
        <v>571</v>
      </c>
    </row>
    <row r="52" spans="1:16" s="17" customFormat="1" ht="12.75" customHeight="1">
      <c r="A52" s="13">
        <v>44</v>
      </c>
      <c r="B52" s="100" t="s">
        <v>475</v>
      </c>
      <c r="C52" s="100" t="s">
        <v>63</v>
      </c>
      <c r="D52" s="104" t="s">
        <v>462</v>
      </c>
      <c r="E52" s="133" t="s">
        <v>52</v>
      </c>
      <c r="F52" s="28">
        <v>3718</v>
      </c>
      <c r="G52" s="97">
        <v>5</v>
      </c>
      <c r="H52" s="28">
        <f t="shared" si="0"/>
        <v>3468</v>
      </c>
      <c r="I52" s="42">
        <f t="shared" si="1"/>
        <v>0.13448090371167293</v>
      </c>
      <c r="J52" s="32"/>
      <c r="K52" s="14"/>
      <c r="L52" s="37">
        <f t="shared" si="2"/>
        <v>0</v>
      </c>
      <c r="M52" s="32"/>
      <c r="N52" s="106"/>
      <c r="O52" s="12"/>
      <c r="P52" s="103" t="s">
        <v>280</v>
      </c>
    </row>
    <row r="53" spans="1:16" s="17" customFormat="1" ht="12.75" customHeight="1">
      <c r="A53" s="13">
        <v>45</v>
      </c>
      <c r="B53" s="105" t="s">
        <v>114</v>
      </c>
      <c r="C53" s="100" t="s">
        <v>115</v>
      </c>
      <c r="D53" s="108" t="s">
        <v>661</v>
      </c>
      <c r="E53" s="100" t="s">
        <v>52</v>
      </c>
      <c r="F53" s="28">
        <v>3865</v>
      </c>
      <c r="G53" s="118">
        <v>8</v>
      </c>
      <c r="H53" s="28">
        <f t="shared" si="0"/>
        <v>3465</v>
      </c>
      <c r="I53" s="42">
        <f t="shared" si="1"/>
        <v>0.2069857697283312</v>
      </c>
      <c r="J53" s="32"/>
      <c r="K53" s="14"/>
      <c r="L53" s="37">
        <f t="shared" si="2"/>
        <v>0</v>
      </c>
      <c r="M53" s="32">
        <v>59</v>
      </c>
      <c r="N53" s="147" t="s">
        <v>49</v>
      </c>
      <c r="O53" s="148">
        <v>10</v>
      </c>
      <c r="P53" s="103" t="s">
        <v>65</v>
      </c>
    </row>
    <row r="54" spans="1:16" s="17" customFormat="1" ht="12.75" customHeight="1">
      <c r="A54" s="13">
        <v>46</v>
      </c>
      <c r="B54" s="104" t="s">
        <v>412</v>
      </c>
      <c r="C54" s="116" t="s">
        <v>411</v>
      </c>
      <c r="D54" s="108" t="s">
        <v>710</v>
      </c>
      <c r="E54" s="133" t="s">
        <v>54</v>
      </c>
      <c r="F54" s="28">
        <v>3864</v>
      </c>
      <c r="G54" s="14">
        <v>8</v>
      </c>
      <c r="H54" s="28">
        <f t="shared" si="0"/>
        <v>3464</v>
      </c>
      <c r="I54" s="42">
        <f t="shared" si="1"/>
        <v>0.2070393374741201</v>
      </c>
      <c r="J54" s="29"/>
      <c r="K54" s="14"/>
      <c r="L54" s="37">
        <f t="shared" si="2"/>
        <v>0</v>
      </c>
      <c r="M54" s="32"/>
      <c r="N54" s="11"/>
      <c r="O54" s="12"/>
      <c r="P54" s="103" t="s">
        <v>525</v>
      </c>
    </row>
    <row r="55" spans="1:16" s="17" customFormat="1" ht="12.75" customHeight="1">
      <c r="A55" s="13">
        <v>47</v>
      </c>
      <c r="B55" s="115" t="s">
        <v>116</v>
      </c>
      <c r="C55" s="104" t="s">
        <v>117</v>
      </c>
      <c r="D55" s="100" t="s">
        <v>663</v>
      </c>
      <c r="E55" s="104" t="s">
        <v>53</v>
      </c>
      <c r="F55" s="28">
        <v>3653</v>
      </c>
      <c r="G55" s="122">
        <v>4</v>
      </c>
      <c r="H55" s="28">
        <f t="shared" si="0"/>
        <v>3453</v>
      </c>
      <c r="I55" s="42">
        <f t="shared" si="1"/>
        <v>0.10949904188338351</v>
      </c>
      <c r="J55" s="29"/>
      <c r="K55" s="14"/>
      <c r="L55" s="37">
        <f t="shared" si="2"/>
        <v>0</v>
      </c>
      <c r="M55" s="32"/>
      <c r="N55" s="11"/>
      <c r="O55" s="12"/>
      <c r="P55" s="103" t="s">
        <v>65</v>
      </c>
    </row>
    <row r="56" spans="1:16" s="17" customFormat="1" ht="12.75" customHeight="1">
      <c r="A56" s="13">
        <v>48</v>
      </c>
      <c r="B56" s="87" t="s">
        <v>414</v>
      </c>
      <c r="C56" s="87" t="s">
        <v>413</v>
      </c>
      <c r="D56" s="104" t="s">
        <v>702</v>
      </c>
      <c r="E56" s="100" t="s">
        <v>52</v>
      </c>
      <c r="F56" s="28">
        <v>3586</v>
      </c>
      <c r="G56" s="97">
        <v>3</v>
      </c>
      <c r="H56" s="28">
        <f t="shared" si="0"/>
        <v>3436</v>
      </c>
      <c r="I56" s="42">
        <f t="shared" si="1"/>
        <v>0.08365867261572783</v>
      </c>
      <c r="J56" s="32"/>
      <c r="K56" s="14"/>
      <c r="L56" s="37">
        <f t="shared" si="2"/>
        <v>0</v>
      </c>
      <c r="M56" s="98"/>
      <c r="N56" s="11"/>
      <c r="O56" s="12"/>
      <c r="P56" s="103" t="s">
        <v>525</v>
      </c>
    </row>
    <row r="57" spans="1:16" s="17" customFormat="1" ht="12.75" customHeight="1">
      <c r="A57" s="13">
        <v>49</v>
      </c>
      <c r="B57" s="87" t="s">
        <v>322</v>
      </c>
      <c r="C57" s="38" t="s">
        <v>323</v>
      </c>
      <c r="D57" s="146" t="s">
        <v>696</v>
      </c>
      <c r="E57" s="100" t="s">
        <v>54</v>
      </c>
      <c r="F57" s="28">
        <v>3527</v>
      </c>
      <c r="G57" s="14">
        <v>2</v>
      </c>
      <c r="H57" s="28">
        <f t="shared" si="0"/>
        <v>3427</v>
      </c>
      <c r="I57" s="42">
        <f t="shared" si="1"/>
        <v>0.05670541536716756</v>
      </c>
      <c r="J57" s="32"/>
      <c r="K57" s="14"/>
      <c r="L57" s="37">
        <f t="shared" si="2"/>
        <v>0</v>
      </c>
      <c r="M57" s="32"/>
      <c r="N57" s="11"/>
      <c r="O57" s="12"/>
      <c r="P57" s="103" t="s">
        <v>367</v>
      </c>
    </row>
    <row r="58" spans="1:16" s="17" customFormat="1" ht="12.75" customHeight="1">
      <c r="A58" s="13">
        <v>50</v>
      </c>
      <c r="B58" s="38" t="s">
        <v>532</v>
      </c>
      <c r="C58" s="38" t="s">
        <v>533</v>
      </c>
      <c r="D58" s="104" t="s">
        <v>716</v>
      </c>
      <c r="E58" s="100" t="s">
        <v>52</v>
      </c>
      <c r="F58" s="28">
        <v>3672</v>
      </c>
      <c r="G58" s="97">
        <v>5</v>
      </c>
      <c r="H58" s="28">
        <f t="shared" si="0"/>
        <v>3422</v>
      </c>
      <c r="I58" s="42">
        <f t="shared" si="1"/>
        <v>0.13616557734204793</v>
      </c>
      <c r="J58" s="32"/>
      <c r="K58" s="14"/>
      <c r="L58" s="37">
        <f t="shared" si="2"/>
        <v>0</v>
      </c>
      <c r="M58" s="32"/>
      <c r="N58" s="11"/>
      <c r="O58" s="12"/>
      <c r="P58" s="103" t="s">
        <v>571</v>
      </c>
    </row>
    <row r="59" spans="1:16" s="17" customFormat="1" ht="12.75" customHeight="1">
      <c r="A59" s="13">
        <v>51</v>
      </c>
      <c r="B59" s="104" t="s">
        <v>371</v>
      </c>
      <c r="C59" s="100" t="s">
        <v>246</v>
      </c>
      <c r="D59" s="111" t="s">
        <v>698</v>
      </c>
      <c r="E59" s="133" t="s">
        <v>53</v>
      </c>
      <c r="F59" s="28">
        <v>3616</v>
      </c>
      <c r="G59" s="14">
        <v>4</v>
      </c>
      <c r="H59" s="28">
        <f t="shared" si="0"/>
        <v>3416</v>
      </c>
      <c r="I59" s="42">
        <f t="shared" si="1"/>
        <v>0.11061946902654868</v>
      </c>
      <c r="J59" s="29"/>
      <c r="K59" s="14"/>
      <c r="L59" s="37">
        <f t="shared" si="2"/>
        <v>0</v>
      </c>
      <c r="M59" s="32"/>
      <c r="N59" s="45"/>
      <c r="O59" s="12"/>
      <c r="P59" s="103" t="s">
        <v>402</v>
      </c>
    </row>
    <row r="60" spans="1:16" s="17" customFormat="1" ht="12.75" customHeight="1">
      <c r="A60" s="13">
        <v>52</v>
      </c>
      <c r="B60" s="108" t="s">
        <v>216</v>
      </c>
      <c r="C60" s="108" t="s">
        <v>62</v>
      </c>
      <c r="D60" s="108" t="s">
        <v>215</v>
      </c>
      <c r="E60" s="100" t="s">
        <v>54</v>
      </c>
      <c r="F60" s="28">
        <v>3506</v>
      </c>
      <c r="G60" s="14">
        <v>2</v>
      </c>
      <c r="H60" s="28">
        <f t="shared" si="0"/>
        <v>3406</v>
      </c>
      <c r="I60" s="42">
        <f t="shared" si="1"/>
        <v>0.057045065601825436</v>
      </c>
      <c r="J60" s="32"/>
      <c r="K60" s="14"/>
      <c r="L60" s="37">
        <f t="shared" si="2"/>
        <v>0</v>
      </c>
      <c r="M60" s="32"/>
      <c r="N60" s="11"/>
      <c r="O60" s="12"/>
      <c r="P60" s="103" t="s">
        <v>60</v>
      </c>
    </row>
    <row r="61" spans="1:16" s="17" customFormat="1" ht="12.75" customHeight="1">
      <c r="A61" s="13">
        <v>53</v>
      </c>
      <c r="B61" s="108" t="s">
        <v>324</v>
      </c>
      <c r="C61" s="108" t="s">
        <v>64</v>
      </c>
      <c r="D61" s="104" t="s">
        <v>695</v>
      </c>
      <c r="E61" s="133" t="s">
        <v>52</v>
      </c>
      <c r="F61" s="28">
        <v>3652</v>
      </c>
      <c r="G61" s="14">
        <v>5</v>
      </c>
      <c r="H61" s="28">
        <f t="shared" si="0"/>
        <v>3402</v>
      </c>
      <c r="I61" s="42">
        <f t="shared" si="1"/>
        <v>0.13691128148959475</v>
      </c>
      <c r="J61" s="32"/>
      <c r="K61" s="14"/>
      <c r="L61" s="37">
        <f t="shared" si="2"/>
        <v>0</v>
      </c>
      <c r="M61" s="32"/>
      <c r="N61" s="11"/>
      <c r="O61" s="12"/>
      <c r="P61" s="103" t="s">
        <v>367</v>
      </c>
    </row>
    <row r="62" spans="1:16" s="17" customFormat="1" ht="12.75" customHeight="1">
      <c r="A62" s="13">
        <v>54</v>
      </c>
      <c r="B62" s="104" t="s">
        <v>372</v>
      </c>
      <c r="C62" s="116" t="s">
        <v>370</v>
      </c>
      <c r="D62" s="108" t="s">
        <v>699</v>
      </c>
      <c r="E62" s="100" t="s">
        <v>56</v>
      </c>
      <c r="F62" s="28">
        <v>3499</v>
      </c>
      <c r="G62" s="97">
        <v>2</v>
      </c>
      <c r="H62" s="28">
        <f t="shared" si="0"/>
        <v>3399</v>
      </c>
      <c r="I62" s="42">
        <f t="shared" si="1"/>
        <v>0.05715918833952558</v>
      </c>
      <c r="J62" s="112"/>
      <c r="K62" s="14"/>
      <c r="L62" s="37">
        <f t="shared" si="2"/>
        <v>0</v>
      </c>
      <c r="M62" s="29"/>
      <c r="N62" s="11"/>
      <c r="O62" s="12"/>
      <c r="P62" s="103" t="s">
        <v>402</v>
      </c>
    </row>
    <row r="63" spans="1:16" s="17" customFormat="1" ht="12.75" customHeight="1">
      <c r="A63" s="13">
        <v>55</v>
      </c>
      <c r="B63" s="104" t="s">
        <v>604</v>
      </c>
      <c r="C63" s="104" t="s">
        <v>603</v>
      </c>
      <c r="D63" s="105" t="s">
        <v>721</v>
      </c>
      <c r="E63" s="133" t="s">
        <v>52</v>
      </c>
      <c r="F63" s="28">
        <v>3375</v>
      </c>
      <c r="G63" s="14">
        <v>0</v>
      </c>
      <c r="H63" s="28">
        <f t="shared" si="0"/>
        <v>3375</v>
      </c>
      <c r="I63" s="42">
        <f t="shared" si="1"/>
        <v>0</v>
      </c>
      <c r="J63" s="32"/>
      <c r="K63" s="14"/>
      <c r="L63" s="37">
        <f t="shared" si="2"/>
        <v>0</v>
      </c>
      <c r="M63" s="32"/>
      <c r="N63" s="11"/>
      <c r="O63" s="12"/>
      <c r="P63" s="103" t="s">
        <v>629</v>
      </c>
    </row>
    <row r="64" spans="1:16" s="17" customFormat="1" ht="12.75" customHeight="1">
      <c r="A64" s="13">
        <v>56</v>
      </c>
      <c r="B64" s="104" t="s">
        <v>288</v>
      </c>
      <c r="C64" s="104" t="s">
        <v>289</v>
      </c>
      <c r="D64" s="104" t="s">
        <v>283</v>
      </c>
      <c r="E64" s="100" t="s">
        <v>56</v>
      </c>
      <c r="F64" s="28">
        <v>3563</v>
      </c>
      <c r="G64" s="14">
        <v>4</v>
      </c>
      <c r="H64" s="28">
        <f t="shared" si="0"/>
        <v>3363</v>
      </c>
      <c r="I64" s="42">
        <f t="shared" si="1"/>
        <v>0.11226494527083919</v>
      </c>
      <c r="J64" s="32"/>
      <c r="K64" s="14"/>
      <c r="L64" s="37">
        <f t="shared" si="2"/>
        <v>0</v>
      </c>
      <c r="M64" s="32"/>
      <c r="N64" s="11"/>
      <c r="O64" s="12"/>
      <c r="P64" s="103" t="s">
        <v>318</v>
      </c>
    </row>
    <row r="65" spans="1:16" s="17" customFormat="1" ht="12.75" customHeight="1">
      <c r="A65" s="13">
        <v>57</v>
      </c>
      <c r="B65" s="105" t="s">
        <v>416</v>
      </c>
      <c r="C65" s="105" t="s">
        <v>415</v>
      </c>
      <c r="D65" s="108" t="s">
        <v>710</v>
      </c>
      <c r="E65" s="100" t="s">
        <v>53</v>
      </c>
      <c r="F65" s="28">
        <v>3411</v>
      </c>
      <c r="G65" s="118">
        <v>1</v>
      </c>
      <c r="H65" s="28">
        <f t="shared" si="0"/>
        <v>3361</v>
      </c>
      <c r="I65" s="42">
        <f t="shared" si="1"/>
        <v>0.02931691586045148</v>
      </c>
      <c r="J65" s="32"/>
      <c r="K65" s="14"/>
      <c r="L65" s="37">
        <f t="shared" si="2"/>
        <v>0</v>
      </c>
      <c r="M65" s="32"/>
      <c r="N65" s="11"/>
      <c r="O65" s="12"/>
      <c r="P65" s="103" t="s">
        <v>525</v>
      </c>
    </row>
    <row r="66" spans="1:16" s="17" customFormat="1" ht="12.75" customHeight="1">
      <c r="A66" s="13">
        <v>58</v>
      </c>
      <c r="B66" s="104" t="s">
        <v>99</v>
      </c>
      <c r="C66" s="116" t="s">
        <v>353</v>
      </c>
      <c r="D66" s="108" t="s">
        <v>710</v>
      </c>
      <c r="E66" s="100" t="s">
        <v>52</v>
      </c>
      <c r="F66" s="28">
        <v>3655</v>
      </c>
      <c r="G66" s="97">
        <v>6</v>
      </c>
      <c r="H66" s="28">
        <f t="shared" si="0"/>
        <v>3355</v>
      </c>
      <c r="I66" s="42">
        <f t="shared" si="1"/>
        <v>0.16415868673050615</v>
      </c>
      <c r="J66" s="29"/>
      <c r="K66" s="14"/>
      <c r="L66" s="37">
        <f t="shared" si="2"/>
        <v>0</v>
      </c>
      <c r="M66" s="32"/>
      <c r="N66" s="106"/>
      <c r="O66" s="12"/>
      <c r="P66" s="103" t="s">
        <v>525</v>
      </c>
    </row>
    <row r="67" spans="1:16" s="17" customFormat="1" ht="12.75" customHeight="1">
      <c r="A67" s="13">
        <v>59</v>
      </c>
      <c r="B67" s="110" t="s">
        <v>573</v>
      </c>
      <c r="C67" s="116" t="s">
        <v>35</v>
      </c>
      <c r="D67" s="100" t="s">
        <v>574</v>
      </c>
      <c r="E67" s="133" t="s">
        <v>53</v>
      </c>
      <c r="F67" s="28">
        <v>4052</v>
      </c>
      <c r="G67" s="14">
        <v>14</v>
      </c>
      <c r="H67" s="28">
        <f t="shared" si="0"/>
        <v>3352</v>
      </c>
      <c r="I67" s="42">
        <f t="shared" si="1"/>
        <v>0.3455083909180652</v>
      </c>
      <c r="J67" s="32">
        <v>75</v>
      </c>
      <c r="K67" s="14">
        <v>17</v>
      </c>
      <c r="L67" s="37">
        <f t="shared" si="2"/>
        <v>3250</v>
      </c>
      <c r="M67" s="114"/>
      <c r="N67" s="106" t="s">
        <v>596</v>
      </c>
      <c r="O67" s="12">
        <v>19</v>
      </c>
      <c r="P67" s="103" t="s">
        <v>597</v>
      </c>
    </row>
    <row r="68" spans="1:16" s="17" customFormat="1" ht="12.75" customHeight="1">
      <c r="A68" s="13">
        <v>60</v>
      </c>
      <c r="B68" s="104" t="s">
        <v>605</v>
      </c>
      <c r="C68" s="100" t="s">
        <v>287</v>
      </c>
      <c r="D68" s="108" t="s">
        <v>719</v>
      </c>
      <c r="E68" s="100" t="s">
        <v>54</v>
      </c>
      <c r="F68" s="28">
        <v>3539</v>
      </c>
      <c r="G68" s="14">
        <v>4</v>
      </c>
      <c r="H68" s="28">
        <f t="shared" si="0"/>
        <v>3339</v>
      </c>
      <c r="I68" s="42">
        <f t="shared" si="1"/>
        <v>0.11302627860977678</v>
      </c>
      <c r="J68" s="29"/>
      <c r="K68" s="14"/>
      <c r="L68" s="37">
        <f t="shared" si="2"/>
        <v>0</v>
      </c>
      <c r="M68" s="32"/>
      <c r="N68" s="11"/>
      <c r="O68" s="12"/>
      <c r="P68" s="107" t="s">
        <v>629</v>
      </c>
    </row>
    <row r="69" spans="1:16" s="17" customFormat="1" ht="12.75" customHeight="1">
      <c r="A69" s="13">
        <v>61</v>
      </c>
      <c r="B69" s="110" t="s">
        <v>418</v>
      </c>
      <c r="C69" s="100" t="s">
        <v>417</v>
      </c>
      <c r="D69" s="105" t="s">
        <v>704</v>
      </c>
      <c r="E69" s="100" t="s">
        <v>52</v>
      </c>
      <c r="F69" s="28">
        <v>3388</v>
      </c>
      <c r="G69" s="97">
        <v>1</v>
      </c>
      <c r="H69" s="28">
        <f t="shared" si="0"/>
        <v>3338</v>
      </c>
      <c r="I69" s="42">
        <f t="shared" si="1"/>
        <v>0.029515938606847696</v>
      </c>
      <c r="J69" s="32"/>
      <c r="K69" s="14"/>
      <c r="L69" s="37">
        <f t="shared" si="2"/>
        <v>0</v>
      </c>
      <c r="M69" s="114"/>
      <c r="N69" s="11"/>
      <c r="O69" s="12"/>
      <c r="P69" s="107" t="s">
        <v>525</v>
      </c>
    </row>
    <row r="70" spans="1:16" s="17" customFormat="1" ht="12.75" customHeight="1">
      <c r="A70" s="13">
        <v>62</v>
      </c>
      <c r="B70" s="109" t="s">
        <v>194</v>
      </c>
      <c r="C70" s="109" t="s">
        <v>47</v>
      </c>
      <c r="D70" s="104" t="s">
        <v>208</v>
      </c>
      <c r="E70" s="100" t="s">
        <v>52</v>
      </c>
      <c r="F70" s="28">
        <v>3524</v>
      </c>
      <c r="G70" s="121">
        <v>4</v>
      </c>
      <c r="H70" s="28">
        <f t="shared" si="0"/>
        <v>3324</v>
      </c>
      <c r="I70" s="42">
        <f t="shared" si="1"/>
        <v>0.11350737797956867</v>
      </c>
      <c r="J70" s="32"/>
      <c r="K70" s="14"/>
      <c r="L70" s="37">
        <f t="shared" si="2"/>
        <v>0</v>
      </c>
      <c r="M70" s="32"/>
      <c r="N70" s="11"/>
      <c r="O70" s="12"/>
      <c r="P70" s="107" t="s">
        <v>78</v>
      </c>
    </row>
    <row r="71" spans="1:16" s="17" customFormat="1" ht="12.75" customHeight="1">
      <c r="A71" s="13">
        <v>63</v>
      </c>
      <c r="B71" s="104" t="s">
        <v>373</v>
      </c>
      <c r="C71" s="100" t="s">
        <v>374</v>
      </c>
      <c r="D71" s="100" t="s">
        <v>697</v>
      </c>
      <c r="E71" s="104" t="s">
        <v>52</v>
      </c>
      <c r="F71" s="28">
        <v>3447</v>
      </c>
      <c r="G71" s="97">
        <v>3</v>
      </c>
      <c r="H71" s="28">
        <f t="shared" si="0"/>
        <v>3297</v>
      </c>
      <c r="I71" s="42">
        <f t="shared" si="1"/>
        <v>0.08703220191470844</v>
      </c>
      <c r="J71" s="32"/>
      <c r="K71" s="14"/>
      <c r="L71" s="37">
        <f t="shared" si="2"/>
        <v>0</v>
      </c>
      <c r="M71" s="32"/>
      <c r="N71" s="11"/>
      <c r="O71" s="12"/>
      <c r="P71" s="107" t="s">
        <v>402</v>
      </c>
    </row>
    <row r="72" spans="1:16" s="17" customFormat="1" ht="12.75" customHeight="1">
      <c r="A72" s="13">
        <v>64</v>
      </c>
      <c r="B72" s="109" t="s">
        <v>91</v>
      </c>
      <c r="C72" s="109" t="s">
        <v>79</v>
      </c>
      <c r="D72" s="100" t="s">
        <v>217</v>
      </c>
      <c r="E72" s="133" t="s">
        <v>52</v>
      </c>
      <c r="F72" s="28">
        <v>3695</v>
      </c>
      <c r="G72" s="121">
        <v>8</v>
      </c>
      <c r="H72" s="28">
        <f t="shared" si="0"/>
        <v>3295</v>
      </c>
      <c r="I72" s="42">
        <f t="shared" si="1"/>
        <v>0.21650879566982412</v>
      </c>
      <c r="J72" s="32"/>
      <c r="K72" s="14"/>
      <c r="L72" s="37">
        <f t="shared" si="2"/>
        <v>0</v>
      </c>
      <c r="M72" s="32"/>
      <c r="N72" s="11"/>
      <c r="O72" s="12"/>
      <c r="P72" s="107" t="s">
        <v>60</v>
      </c>
    </row>
    <row r="73" spans="1:16" s="17" customFormat="1" ht="12.75" customHeight="1">
      <c r="A73" s="13">
        <v>65</v>
      </c>
      <c r="B73" s="104" t="s">
        <v>99</v>
      </c>
      <c r="C73" s="104" t="s">
        <v>118</v>
      </c>
      <c r="D73" s="108" t="s">
        <v>658</v>
      </c>
      <c r="E73" s="132" t="s">
        <v>53</v>
      </c>
      <c r="F73" s="28">
        <v>3678</v>
      </c>
      <c r="G73" s="14">
        <v>8</v>
      </c>
      <c r="H73" s="28">
        <f aca="true" t="shared" si="3" ref="H73:H136">F73-50*G73</f>
        <v>3278</v>
      </c>
      <c r="I73" s="42">
        <f aca="true" t="shared" si="4" ref="I73:I136">G73/F73*100</f>
        <v>0.2175095160413268</v>
      </c>
      <c r="J73" s="32"/>
      <c r="K73" s="14"/>
      <c r="L73" s="37">
        <f aca="true" t="shared" si="5" ref="L73:L136">J73*100-K73*250</f>
        <v>0</v>
      </c>
      <c r="M73" s="32"/>
      <c r="N73" s="11"/>
      <c r="O73" s="12"/>
      <c r="P73" s="107" t="s">
        <v>65</v>
      </c>
    </row>
    <row r="74" spans="1:16" s="17" customFormat="1" ht="12.75" customHeight="1">
      <c r="A74" s="13">
        <v>66</v>
      </c>
      <c r="B74" s="111" t="s">
        <v>375</v>
      </c>
      <c r="C74" s="111" t="s">
        <v>30</v>
      </c>
      <c r="D74" s="105" t="s">
        <v>701</v>
      </c>
      <c r="E74" s="104" t="s">
        <v>52</v>
      </c>
      <c r="F74" s="28">
        <v>3663</v>
      </c>
      <c r="G74" s="97">
        <v>8</v>
      </c>
      <c r="H74" s="28">
        <f t="shared" si="3"/>
        <v>3263</v>
      </c>
      <c r="I74" s="42">
        <f t="shared" si="4"/>
        <v>0.21840021840021842</v>
      </c>
      <c r="J74" s="32"/>
      <c r="K74" s="14"/>
      <c r="L74" s="37">
        <f t="shared" si="5"/>
        <v>0</v>
      </c>
      <c r="M74" s="98"/>
      <c r="N74" s="11"/>
      <c r="O74" s="12"/>
      <c r="P74" s="107" t="s">
        <v>402</v>
      </c>
    </row>
    <row r="75" spans="1:16" s="17" customFormat="1" ht="12.75" customHeight="1">
      <c r="A75" s="13">
        <v>67</v>
      </c>
      <c r="B75" s="104" t="s">
        <v>534</v>
      </c>
      <c r="C75" s="104" t="s">
        <v>36</v>
      </c>
      <c r="D75" s="100" t="s">
        <v>717</v>
      </c>
      <c r="E75" s="100" t="s">
        <v>54</v>
      </c>
      <c r="F75" s="28">
        <v>3356</v>
      </c>
      <c r="G75" s="97">
        <v>2</v>
      </c>
      <c r="H75" s="28">
        <f t="shared" si="3"/>
        <v>3256</v>
      </c>
      <c r="I75" s="42">
        <f t="shared" si="4"/>
        <v>0.05959475566150178</v>
      </c>
      <c r="J75" s="32"/>
      <c r="K75" s="14"/>
      <c r="L75" s="37">
        <f t="shared" si="5"/>
        <v>0</v>
      </c>
      <c r="M75" s="32"/>
      <c r="N75" s="11"/>
      <c r="O75" s="12"/>
      <c r="P75" s="107" t="s">
        <v>571</v>
      </c>
    </row>
    <row r="76" spans="1:16" s="17" customFormat="1" ht="12.75" customHeight="1">
      <c r="A76" s="13">
        <v>68</v>
      </c>
      <c r="B76" s="104" t="s">
        <v>290</v>
      </c>
      <c r="C76" s="104" t="s">
        <v>291</v>
      </c>
      <c r="D76" s="100" t="s">
        <v>690</v>
      </c>
      <c r="E76" s="100" t="s">
        <v>54</v>
      </c>
      <c r="F76" s="28">
        <v>3455</v>
      </c>
      <c r="G76" s="14">
        <v>4</v>
      </c>
      <c r="H76" s="28">
        <f t="shared" si="3"/>
        <v>3255</v>
      </c>
      <c r="I76" s="42">
        <f t="shared" si="4"/>
        <v>0.11577424023154848</v>
      </c>
      <c r="J76" s="32"/>
      <c r="K76" s="14"/>
      <c r="L76" s="37">
        <f t="shared" si="5"/>
        <v>0</v>
      </c>
      <c r="M76" s="32"/>
      <c r="N76" s="11"/>
      <c r="O76" s="12"/>
      <c r="P76" s="107" t="s">
        <v>318</v>
      </c>
    </row>
    <row r="77" spans="1:16" s="17" customFormat="1" ht="12.75" customHeight="1">
      <c r="A77" s="13">
        <v>69</v>
      </c>
      <c r="B77" s="109" t="s">
        <v>119</v>
      </c>
      <c r="C77" s="109" t="s">
        <v>37</v>
      </c>
      <c r="D77" s="108" t="s">
        <v>120</v>
      </c>
      <c r="E77" s="100" t="s">
        <v>52</v>
      </c>
      <c r="F77" s="28">
        <v>3300</v>
      </c>
      <c r="G77" s="118">
        <v>1</v>
      </c>
      <c r="H77" s="28">
        <f t="shared" si="3"/>
        <v>3250</v>
      </c>
      <c r="I77" s="42">
        <f t="shared" si="4"/>
        <v>0.030303030303030304</v>
      </c>
      <c r="J77" s="32"/>
      <c r="K77" s="14"/>
      <c r="L77" s="37">
        <f t="shared" si="5"/>
        <v>0</v>
      </c>
      <c r="M77" s="32"/>
      <c r="N77" s="11"/>
      <c r="O77" s="12"/>
      <c r="P77" s="107" t="s">
        <v>65</v>
      </c>
    </row>
    <row r="78" spans="1:16" s="17" customFormat="1" ht="12.75" customHeight="1">
      <c r="A78" s="13">
        <v>70</v>
      </c>
      <c r="B78" s="104" t="s">
        <v>419</v>
      </c>
      <c r="C78" s="116" t="s">
        <v>329</v>
      </c>
      <c r="D78" s="109" t="s">
        <v>707</v>
      </c>
      <c r="E78" s="100" t="s">
        <v>54</v>
      </c>
      <c r="F78" s="28">
        <v>3393</v>
      </c>
      <c r="G78" s="97">
        <v>3</v>
      </c>
      <c r="H78" s="28">
        <f t="shared" si="3"/>
        <v>3243</v>
      </c>
      <c r="I78" s="42">
        <f t="shared" si="4"/>
        <v>0.08841732979664013</v>
      </c>
      <c r="J78" s="29"/>
      <c r="K78" s="14"/>
      <c r="L78" s="37">
        <f t="shared" si="5"/>
        <v>0</v>
      </c>
      <c r="M78" s="32"/>
      <c r="N78" s="11"/>
      <c r="O78" s="12"/>
      <c r="P78" s="107" t="s">
        <v>525</v>
      </c>
    </row>
    <row r="79" spans="1:16" s="17" customFormat="1" ht="12.75" customHeight="1">
      <c r="A79" s="13">
        <v>71</v>
      </c>
      <c r="B79" s="108" t="s">
        <v>292</v>
      </c>
      <c r="C79" s="108" t="s">
        <v>293</v>
      </c>
      <c r="D79" s="105" t="s">
        <v>689</v>
      </c>
      <c r="E79" s="133" t="s">
        <v>52</v>
      </c>
      <c r="F79" s="28">
        <v>3337</v>
      </c>
      <c r="G79" s="14">
        <v>2</v>
      </c>
      <c r="H79" s="28">
        <f t="shared" si="3"/>
        <v>3237</v>
      </c>
      <c r="I79" s="42">
        <f t="shared" si="4"/>
        <v>0.059934072520227755</v>
      </c>
      <c r="J79" s="32"/>
      <c r="K79" s="14"/>
      <c r="L79" s="37">
        <f t="shared" si="5"/>
        <v>0</v>
      </c>
      <c r="M79" s="32"/>
      <c r="N79" s="11"/>
      <c r="O79" s="12"/>
      <c r="P79" s="107" t="s">
        <v>318</v>
      </c>
    </row>
    <row r="80" spans="1:16" s="17" customFormat="1" ht="12.75" customHeight="1">
      <c r="A80" s="13">
        <v>72</v>
      </c>
      <c r="B80" s="104" t="s">
        <v>376</v>
      </c>
      <c r="C80" s="104" t="s">
        <v>377</v>
      </c>
      <c r="D80" s="105" t="s">
        <v>701</v>
      </c>
      <c r="E80" s="104" t="s">
        <v>52</v>
      </c>
      <c r="F80" s="28">
        <v>3437</v>
      </c>
      <c r="G80" s="14">
        <v>4</v>
      </c>
      <c r="H80" s="28">
        <f t="shared" si="3"/>
        <v>3237</v>
      </c>
      <c r="I80" s="42">
        <f t="shared" si="4"/>
        <v>0.11638056444573756</v>
      </c>
      <c r="J80" s="29"/>
      <c r="K80" s="14"/>
      <c r="L80" s="37">
        <f t="shared" si="5"/>
        <v>0</v>
      </c>
      <c r="M80" s="32"/>
      <c r="N80" s="11"/>
      <c r="O80" s="12"/>
      <c r="P80" s="107" t="s">
        <v>402</v>
      </c>
    </row>
    <row r="81" spans="1:16" s="17" customFormat="1" ht="12.75" customHeight="1">
      <c r="A81" s="13">
        <v>73</v>
      </c>
      <c r="B81" s="108" t="s">
        <v>575</v>
      </c>
      <c r="C81" s="104" t="s">
        <v>576</v>
      </c>
      <c r="D81" s="104" t="s">
        <v>574</v>
      </c>
      <c r="E81" s="133" t="s">
        <v>53</v>
      </c>
      <c r="F81" s="28">
        <v>3686</v>
      </c>
      <c r="G81" s="118">
        <v>9</v>
      </c>
      <c r="H81" s="28">
        <f t="shared" si="3"/>
        <v>3236</v>
      </c>
      <c r="I81" s="42">
        <f t="shared" si="4"/>
        <v>0.24416711882799783</v>
      </c>
      <c r="J81" s="32">
        <v>69</v>
      </c>
      <c r="K81" s="14">
        <v>8</v>
      </c>
      <c r="L81" s="37">
        <f t="shared" si="5"/>
        <v>4900</v>
      </c>
      <c r="M81" s="32"/>
      <c r="N81" s="106" t="s">
        <v>49</v>
      </c>
      <c r="O81" s="12">
        <v>17</v>
      </c>
      <c r="P81" s="107" t="s">
        <v>597</v>
      </c>
    </row>
    <row r="82" spans="1:16" s="17" customFormat="1" ht="12.75" customHeight="1">
      <c r="A82" s="13">
        <v>74</v>
      </c>
      <c r="B82" s="100" t="s">
        <v>607</v>
      </c>
      <c r="C82" s="100" t="s">
        <v>606</v>
      </c>
      <c r="D82" s="105" t="s">
        <v>725</v>
      </c>
      <c r="E82" s="133" t="s">
        <v>52</v>
      </c>
      <c r="F82" s="28">
        <v>3286</v>
      </c>
      <c r="G82" s="97">
        <v>1</v>
      </c>
      <c r="H82" s="28">
        <f t="shared" si="3"/>
        <v>3236</v>
      </c>
      <c r="I82" s="42">
        <f t="shared" si="4"/>
        <v>0.030432136335970784</v>
      </c>
      <c r="J82" s="32"/>
      <c r="K82" s="14"/>
      <c r="L82" s="37">
        <f t="shared" si="5"/>
        <v>0</v>
      </c>
      <c r="M82" s="32"/>
      <c r="N82" s="11"/>
      <c r="O82" s="12"/>
      <c r="P82" s="107" t="s">
        <v>629</v>
      </c>
    </row>
    <row r="83" spans="1:16" s="17" customFormat="1" ht="12.75" customHeight="1">
      <c r="A83" s="13">
        <v>75</v>
      </c>
      <c r="B83" s="104" t="s">
        <v>577</v>
      </c>
      <c r="C83" s="100" t="s">
        <v>46</v>
      </c>
      <c r="D83" s="104" t="s">
        <v>578</v>
      </c>
      <c r="E83" s="100" t="s">
        <v>54</v>
      </c>
      <c r="F83" s="28">
        <v>3473</v>
      </c>
      <c r="G83" s="14">
        <v>5</v>
      </c>
      <c r="H83" s="28">
        <f t="shared" si="3"/>
        <v>3223</v>
      </c>
      <c r="I83" s="42">
        <f t="shared" si="4"/>
        <v>0.14396775122372588</v>
      </c>
      <c r="J83" s="32"/>
      <c r="K83" s="14"/>
      <c r="L83" s="37">
        <f t="shared" si="5"/>
        <v>0</v>
      </c>
      <c r="M83" s="32"/>
      <c r="N83" s="11"/>
      <c r="O83" s="12"/>
      <c r="P83" s="107" t="s">
        <v>597</v>
      </c>
    </row>
    <row r="84" spans="1:16" s="17" customFormat="1" ht="12.75" customHeight="1">
      <c r="A84" s="13">
        <v>76</v>
      </c>
      <c r="B84" s="111" t="s">
        <v>231</v>
      </c>
      <c r="C84" s="111" t="s">
        <v>232</v>
      </c>
      <c r="D84" s="117" t="s">
        <v>680</v>
      </c>
      <c r="E84" s="133" t="s">
        <v>52</v>
      </c>
      <c r="F84" s="28">
        <v>3409</v>
      </c>
      <c r="G84" s="15">
        <v>4</v>
      </c>
      <c r="H84" s="28">
        <f t="shared" si="3"/>
        <v>3209</v>
      </c>
      <c r="I84" s="42">
        <f t="shared" si="4"/>
        <v>0.11733646230566148</v>
      </c>
      <c r="J84" s="32"/>
      <c r="K84" s="14"/>
      <c r="L84" s="37">
        <f t="shared" si="5"/>
        <v>0</v>
      </c>
      <c r="M84" s="32"/>
      <c r="N84" s="11"/>
      <c r="O84" s="12"/>
      <c r="P84" s="107" t="s">
        <v>279</v>
      </c>
    </row>
    <row r="85" spans="1:16" s="17" customFormat="1" ht="12.75" customHeight="1">
      <c r="A85" s="13">
        <v>77</v>
      </c>
      <c r="B85" s="108" t="s">
        <v>195</v>
      </c>
      <c r="C85" s="108" t="s">
        <v>196</v>
      </c>
      <c r="D85" s="105" t="s">
        <v>737</v>
      </c>
      <c r="E85" s="133" t="s">
        <v>56</v>
      </c>
      <c r="F85" s="28">
        <v>3608</v>
      </c>
      <c r="G85" s="97">
        <v>8</v>
      </c>
      <c r="H85" s="28">
        <f t="shared" si="3"/>
        <v>3208</v>
      </c>
      <c r="I85" s="42">
        <f t="shared" si="4"/>
        <v>0.22172949002217296</v>
      </c>
      <c r="J85" s="32"/>
      <c r="K85" s="14"/>
      <c r="L85" s="37">
        <f t="shared" si="5"/>
        <v>0</v>
      </c>
      <c r="M85" s="32"/>
      <c r="N85" s="11"/>
      <c r="O85" s="12"/>
      <c r="P85" s="107" t="s">
        <v>78</v>
      </c>
    </row>
    <row r="86" spans="1:16" s="17" customFormat="1" ht="12.75" customHeight="1">
      <c r="A86" s="13">
        <v>78</v>
      </c>
      <c r="B86" s="108" t="s">
        <v>476</v>
      </c>
      <c r="C86" s="104" t="s">
        <v>503</v>
      </c>
      <c r="D86" s="109" t="s">
        <v>460</v>
      </c>
      <c r="E86" s="133" t="s">
        <v>53</v>
      </c>
      <c r="F86" s="28">
        <v>3357</v>
      </c>
      <c r="G86" s="118">
        <v>3</v>
      </c>
      <c r="H86" s="28">
        <f t="shared" si="3"/>
        <v>3207</v>
      </c>
      <c r="I86" s="42">
        <f t="shared" si="4"/>
        <v>0.08936550491510277</v>
      </c>
      <c r="J86" s="32">
        <v>59</v>
      </c>
      <c r="K86" s="14">
        <v>3</v>
      </c>
      <c r="L86" s="37">
        <f t="shared" si="5"/>
        <v>5150</v>
      </c>
      <c r="M86" s="32"/>
      <c r="N86" s="106"/>
      <c r="O86" s="12"/>
      <c r="P86" s="107" t="s">
        <v>280</v>
      </c>
    </row>
    <row r="87" spans="1:16" s="17" customFormat="1" ht="12.75" customHeight="1">
      <c r="A87" s="13">
        <v>79</v>
      </c>
      <c r="B87" s="115" t="s">
        <v>325</v>
      </c>
      <c r="C87" s="100" t="s">
        <v>326</v>
      </c>
      <c r="D87" s="108" t="s">
        <v>327</v>
      </c>
      <c r="E87" s="100" t="s">
        <v>54</v>
      </c>
      <c r="F87" s="28">
        <v>3557</v>
      </c>
      <c r="G87" s="97">
        <v>7</v>
      </c>
      <c r="H87" s="28">
        <f t="shared" si="3"/>
        <v>3207</v>
      </c>
      <c r="I87" s="42">
        <f t="shared" si="4"/>
        <v>0.1967950520101209</v>
      </c>
      <c r="J87" s="32"/>
      <c r="K87" s="14"/>
      <c r="L87" s="37">
        <f t="shared" si="5"/>
        <v>0</v>
      </c>
      <c r="M87" s="32"/>
      <c r="N87" s="11"/>
      <c r="O87" s="12"/>
      <c r="P87" s="107" t="s">
        <v>367</v>
      </c>
    </row>
    <row r="88" spans="1:16" s="17" customFormat="1" ht="12.75" customHeight="1">
      <c r="A88" s="13">
        <v>80</v>
      </c>
      <c r="B88" s="108" t="s">
        <v>294</v>
      </c>
      <c r="C88" s="104" t="s">
        <v>295</v>
      </c>
      <c r="D88" s="105" t="s">
        <v>689</v>
      </c>
      <c r="E88" s="133" t="s">
        <v>52</v>
      </c>
      <c r="F88" s="28">
        <v>3250</v>
      </c>
      <c r="G88" s="118">
        <v>1</v>
      </c>
      <c r="H88" s="28">
        <f t="shared" si="3"/>
        <v>3200</v>
      </c>
      <c r="I88" s="42">
        <f t="shared" si="4"/>
        <v>0.03076923076923077</v>
      </c>
      <c r="J88" s="32"/>
      <c r="K88" s="14"/>
      <c r="L88" s="37">
        <f t="shared" si="5"/>
        <v>0</v>
      </c>
      <c r="M88" s="32"/>
      <c r="N88" s="106"/>
      <c r="O88" s="12"/>
      <c r="P88" s="107" t="s">
        <v>318</v>
      </c>
    </row>
    <row r="89" spans="1:16" s="24" customFormat="1" ht="12.75" customHeight="1">
      <c r="A89" s="13">
        <v>81</v>
      </c>
      <c r="B89" s="104" t="s">
        <v>535</v>
      </c>
      <c r="C89" s="116" t="s">
        <v>536</v>
      </c>
      <c r="D89" s="104" t="s">
        <v>716</v>
      </c>
      <c r="E89" s="100" t="s">
        <v>53</v>
      </c>
      <c r="F89" s="28">
        <v>3190</v>
      </c>
      <c r="G89" s="97">
        <v>0</v>
      </c>
      <c r="H89" s="28">
        <f t="shared" si="3"/>
        <v>3190</v>
      </c>
      <c r="I89" s="42">
        <f t="shared" si="4"/>
        <v>0</v>
      </c>
      <c r="J89" s="32"/>
      <c r="K89" s="14"/>
      <c r="L89" s="37">
        <f t="shared" si="5"/>
        <v>0</v>
      </c>
      <c r="M89" s="32"/>
      <c r="N89" s="11"/>
      <c r="O89" s="12"/>
      <c r="P89" s="107" t="s">
        <v>571</v>
      </c>
    </row>
    <row r="90" spans="1:16" s="17" customFormat="1" ht="12.75" customHeight="1">
      <c r="A90" s="13">
        <v>82</v>
      </c>
      <c r="B90" s="113" t="s">
        <v>233</v>
      </c>
      <c r="C90" s="116" t="s">
        <v>234</v>
      </c>
      <c r="D90" s="100" t="s">
        <v>679</v>
      </c>
      <c r="E90" s="133" t="s">
        <v>52</v>
      </c>
      <c r="F90" s="28">
        <v>3523</v>
      </c>
      <c r="G90" s="97">
        <v>7</v>
      </c>
      <c r="H90" s="28">
        <f t="shared" si="3"/>
        <v>3173</v>
      </c>
      <c r="I90" s="42">
        <f t="shared" si="4"/>
        <v>0.19869429463525404</v>
      </c>
      <c r="J90" s="112"/>
      <c r="K90" s="14"/>
      <c r="L90" s="37">
        <f t="shared" si="5"/>
        <v>0</v>
      </c>
      <c r="M90" s="29"/>
      <c r="N90" s="11"/>
      <c r="O90" s="12"/>
      <c r="P90" s="107" t="s">
        <v>279</v>
      </c>
    </row>
    <row r="91" spans="1:16" s="17" customFormat="1" ht="12.75" customHeight="1">
      <c r="A91" s="13">
        <v>83</v>
      </c>
      <c r="B91" s="100" t="s">
        <v>121</v>
      </c>
      <c r="C91" s="100" t="s">
        <v>43</v>
      </c>
      <c r="D91" s="105" t="s">
        <v>122</v>
      </c>
      <c r="E91" s="100" t="s">
        <v>53</v>
      </c>
      <c r="F91" s="28">
        <v>3222</v>
      </c>
      <c r="G91" s="97">
        <v>1</v>
      </c>
      <c r="H91" s="28">
        <f t="shared" si="3"/>
        <v>3172</v>
      </c>
      <c r="I91" s="42">
        <f t="shared" si="4"/>
        <v>0.031036623215394164</v>
      </c>
      <c r="J91" s="32"/>
      <c r="K91" s="14"/>
      <c r="L91" s="37">
        <f t="shared" si="5"/>
        <v>0</v>
      </c>
      <c r="M91" s="32"/>
      <c r="N91" s="11"/>
      <c r="O91" s="12"/>
      <c r="P91" s="107" t="s">
        <v>65</v>
      </c>
    </row>
    <row r="92" spans="1:16" s="17" customFormat="1" ht="12.75" customHeight="1">
      <c r="A92" s="13">
        <v>84</v>
      </c>
      <c r="B92" s="104" t="s">
        <v>328</v>
      </c>
      <c r="C92" s="104" t="s">
        <v>329</v>
      </c>
      <c r="D92" s="100" t="s">
        <v>330</v>
      </c>
      <c r="E92" s="133" t="s">
        <v>53</v>
      </c>
      <c r="F92" s="28">
        <v>3266</v>
      </c>
      <c r="G92" s="14">
        <v>2</v>
      </c>
      <c r="H92" s="28">
        <f t="shared" si="3"/>
        <v>3166</v>
      </c>
      <c r="I92" s="42">
        <f t="shared" si="4"/>
        <v>0.0612369871402327</v>
      </c>
      <c r="J92" s="32"/>
      <c r="K92" s="14"/>
      <c r="L92" s="37">
        <f t="shared" si="5"/>
        <v>0</v>
      </c>
      <c r="M92" s="32"/>
      <c r="N92" s="11"/>
      <c r="O92" s="12"/>
      <c r="P92" s="107" t="s">
        <v>367</v>
      </c>
    </row>
    <row r="93" spans="1:16" s="17" customFormat="1" ht="12.75" customHeight="1">
      <c r="A93" s="13">
        <v>85</v>
      </c>
      <c r="B93" s="105" t="s">
        <v>331</v>
      </c>
      <c r="C93" s="105" t="s">
        <v>39</v>
      </c>
      <c r="D93" s="104" t="s">
        <v>332</v>
      </c>
      <c r="E93" s="133" t="s">
        <v>52</v>
      </c>
      <c r="F93" s="28">
        <v>3414</v>
      </c>
      <c r="G93" s="118">
        <v>5</v>
      </c>
      <c r="H93" s="28">
        <f t="shared" si="3"/>
        <v>3164</v>
      </c>
      <c r="I93" s="42">
        <f t="shared" si="4"/>
        <v>0.14645577035735208</v>
      </c>
      <c r="J93" s="32"/>
      <c r="K93" s="14"/>
      <c r="L93" s="37">
        <f t="shared" si="5"/>
        <v>0</v>
      </c>
      <c r="M93" s="32"/>
      <c r="N93" s="11"/>
      <c r="O93" s="12"/>
      <c r="P93" s="107" t="s">
        <v>367</v>
      </c>
    </row>
    <row r="94" spans="1:16" s="17" customFormat="1" ht="12.75" customHeight="1">
      <c r="A94" s="13">
        <v>86</v>
      </c>
      <c r="B94" s="104" t="s">
        <v>537</v>
      </c>
      <c r="C94" s="100" t="s">
        <v>243</v>
      </c>
      <c r="D94" s="105" t="s">
        <v>538</v>
      </c>
      <c r="E94" s="100" t="s">
        <v>54</v>
      </c>
      <c r="F94" s="28">
        <v>3302</v>
      </c>
      <c r="G94" s="97">
        <v>3</v>
      </c>
      <c r="H94" s="28">
        <f t="shared" si="3"/>
        <v>3152</v>
      </c>
      <c r="I94" s="42">
        <f t="shared" si="4"/>
        <v>0.09085402786190189</v>
      </c>
      <c r="J94" s="32"/>
      <c r="K94" s="14"/>
      <c r="L94" s="37">
        <f t="shared" si="5"/>
        <v>0</v>
      </c>
      <c r="M94" s="32"/>
      <c r="N94" s="106"/>
      <c r="O94" s="12"/>
      <c r="P94" s="107" t="s">
        <v>571</v>
      </c>
    </row>
    <row r="95" spans="1:16" s="17" customFormat="1" ht="12.75" customHeight="1">
      <c r="A95" s="13">
        <v>87</v>
      </c>
      <c r="B95" s="108" t="s">
        <v>609</v>
      </c>
      <c r="C95" s="104" t="s">
        <v>608</v>
      </c>
      <c r="D95" s="105" t="s">
        <v>724</v>
      </c>
      <c r="E95" s="133" t="s">
        <v>53</v>
      </c>
      <c r="F95" s="28">
        <v>3349</v>
      </c>
      <c r="G95" s="118">
        <v>4</v>
      </c>
      <c r="H95" s="28">
        <f t="shared" si="3"/>
        <v>3149</v>
      </c>
      <c r="I95" s="42">
        <f t="shared" si="4"/>
        <v>0.11943863839952225</v>
      </c>
      <c r="J95" s="32"/>
      <c r="K95" s="14"/>
      <c r="L95" s="37">
        <f t="shared" si="5"/>
        <v>0</v>
      </c>
      <c r="M95" s="32"/>
      <c r="N95" s="11"/>
      <c r="O95" s="12"/>
      <c r="P95" s="107" t="s">
        <v>629</v>
      </c>
    </row>
    <row r="96" spans="1:16" s="17" customFormat="1" ht="12.75" customHeight="1">
      <c r="A96" s="13">
        <v>88</v>
      </c>
      <c r="B96" s="38" t="s">
        <v>197</v>
      </c>
      <c r="C96" s="38" t="s">
        <v>57</v>
      </c>
      <c r="D96" s="104" t="s">
        <v>671</v>
      </c>
      <c r="E96" s="100" t="s">
        <v>54</v>
      </c>
      <c r="F96" s="28">
        <v>3294</v>
      </c>
      <c r="G96" s="97">
        <v>3</v>
      </c>
      <c r="H96" s="28">
        <f t="shared" si="3"/>
        <v>3144</v>
      </c>
      <c r="I96" s="42">
        <f t="shared" si="4"/>
        <v>0.09107468123861566</v>
      </c>
      <c r="J96" s="32"/>
      <c r="K96" s="14"/>
      <c r="L96" s="37">
        <f t="shared" si="5"/>
        <v>0</v>
      </c>
      <c r="M96" s="32"/>
      <c r="N96" s="11"/>
      <c r="O96" s="12"/>
      <c r="P96" s="107" t="s">
        <v>78</v>
      </c>
    </row>
    <row r="97" spans="1:16" ht="12.75">
      <c r="A97" s="13">
        <v>89</v>
      </c>
      <c r="B97" s="104" t="s">
        <v>198</v>
      </c>
      <c r="C97" s="104" t="s">
        <v>30</v>
      </c>
      <c r="D97" s="111" t="s">
        <v>673</v>
      </c>
      <c r="E97" s="100" t="s">
        <v>52</v>
      </c>
      <c r="F97" s="28">
        <v>3336</v>
      </c>
      <c r="G97" s="14">
        <v>4</v>
      </c>
      <c r="H97" s="28">
        <f t="shared" si="3"/>
        <v>3136</v>
      </c>
      <c r="I97" s="42">
        <f t="shared" si="4"/>
        <v>0.1199040767386091</v>
      </c>
      <c r="J97" s="29">
        <v>48</v>
      </c>
      <c r="K97" s="14">
        <v>2</v>
      </c>
      <c r="L97" s="37">
        <f t="shared" si="5"/>
        <v>4300</v>
      </c>
      <c r="M97" s="32"/>
      <c r="N97" s="11"/>
      <c r="O97" s="12"/>
      <c r="P97" s="107" t="s">
        <v>78</v>
      </c>
    </row>
    <row r="98" spans="1:16" ht="12.75">
      <c r="A98" s="13">
        <v>90</v>
      </c>
      <c r="B98" s="38" t="s">
        <v>420</v>
      </c>
      <c r="C98" s="38" t="s">
        <v>62</v>
      </c>
      <c r="D98" s="100" t="s">
        <v>706</v>
      </c>
      <c r="E98" s="100" t="s">
        <v>56</v>
      </c>
      <c r="F98" s="28">
        <v>3334</v>
      </c>
      <c r="G98" s="97">
        <v>4</v>
      </c>
      <c r="H98" s="28">
        <f t="shared" si="3"/>
        <v>3134</v>
      </c>
      <c r="I98" s="42">
        <f t="shared" si="4"/>
        <v>0.11997600479904018</v>
      </c>
      <c r="J98" s="32"/>
      <c r="K98" s="14"/>
      <c r="L98" s="37">
        <f t="shared" si="5"/>
        <v>0</v>
      </c>
      <c r="M98" s="32"/>
      <c r="N98" s="11"/>
      <c r="O98" s="12"/>
      <c r="P98" s="107" t="s">
        <v>525</v>
      </c>
    </row>
    <row r="99" spans="1:16" ht="12.75">
      <c r="A99" s="13">
        <v>91</v>
      </c>
      <c r="B99" s="104" t="s">
        <v>216</v>
      </c>
      <c r="C99" s="104" t="s">
        <v>232</v>
      </c>
      <c r="D99" s="100" t="s">
        <v>463</v>
      </c>
      <c r="E99" s="100" t="s">
        <v>54</v>
      </c>
      <c r="F99" s="28">
        <v>4081</v>
      </c>
      <c r="G99" s="97">
        <v>19</v>
      </c>
      <c r="H99" s="28">
        <f t="shared" si="3"/>
        <v>3131</v>
      </c>
      <c r="I99" s="42">
        <f t="shared" si="4"/>
        <v>0.4655721636853712</v>
      </c>
      <c r="J99" s="32"/>
      <c r="K99" s="14"/>
      <c r="L99" s="37">
        <f t="shared" si="5"/>
        <v>0</v>
      </c>
      <c r="M99" s="32"/>
      <c r="N99" s="11"/>
      <c r="O99" s="12"/>
      <c r="P99" s="107" t="s">
        <v>280</v>
      </c>
    </row>
    <row r="100" spans="1:16" ht="12.75">
      <c r="A100" s="13">
        <v>92</v>
      </c>
      <c r="B100" s="109" t="s">
        <v>235</v>
      </c>
      <c r="C100" s="109" t="s">
        <v>236</v>
      </c>
      <c r="D100" s="146" t="s">
        <v>677</v>
      </c>
      <c r="E100" s="133" t="s">
        <v>52</v>
      </c>
      <c r="F100" s="28">
        <v>3280</v>
      </c>
      <c r="G100" s="118">
        <v>3</v>
      </c>
      <c r="H100" s="28">
        <f t="shared" si="3"/>
        <v>3130</v>
      </c>
      <c r="I100" s="42">
        <f t="shared" si="4"/>
        <v>0.09146341463414635</v>
      </c>
      <c r="J100" s="32"/>
      <c r="K100" s="14"/>
      <c r="L100" s="37">
        <f t="shared" si="5"/>
        <v>0</v>
      </c>
      <c r="M100" s="32"/>
      <c r="N100" s="11"/>
      <c r="O100" s="12"/>
      <c r="P100" s="107" t="s">
        <v>279</v>
      </c>
    </row>
    <row r="101" spans="1:16" ht="12.75">
      <c r="A101" s="13">
        <v>93</v>
      </c>
      <c r="B101" s="100" t="s">
        <v>477</v>
      </c>
      <c r="C101" s="100" t="s">
        <v>504</v>
      </c>
      <c r="D101" s="104" t="s">
        <v>462</v>
      </c>
      <c r="E101" s="100" t="s">
        <v>56</v>
      </c>
      <c r="F101" s="28">
        <v>3454</v>
      </c>
      <c r="G101" s="97">
        <v>7</v>
      </c>
      <c r="H101" s="28">
        <f t="shared" si="3"/>
        <v>3104</v>
      </c>
      <c r="I101" s="42">
        <f t="shared" si="4"/>
        <v>0.2026635784597568</v>
      </c>
      <c r="J101" s="32"/>
      <c r="K101" s="14"/>
      <c r="L101" s="37">
        <f t="shared" si="5"/>
        <v>0</v>
      </c>
      <c r="M101" s="32"/>
      <c r="N101" s="11"/>
      <c r="O101" s="12"/>
      <c r="P101" s="107" t="s">
        <v>280</v>
      </c>
    </row>
    <row r="102" spans="1:16" ht="12.75">
      <c r="A102" s="13">
        <v>94</v>
      </c>
      <c r="B102" s="104" t="s">
        <v>634</v>
      </c>
      <c r="C102" s="104" t="s">
        <v>59</v>
      </c>
      <c r="D102" s="100" t="s">
        <v>732</v>
      </c>
      <c r="E102" s="133" t="s">
        <v>52</v>
      </c>
      <c r="F102" s="28">
        <v>3339</v>
      </c>
      <c r="G102" s="97">
        <v>5</v>
      </c>
      <c r="H102" s="28">
        <f t="shared" si="3"/>
        <v>3089</v>
      </c>
      <c r="I102" s="42">
        <f t="shared" si="4"/>
        <v>0.1497454327643007</v>
      </c>
      <c r="J102" s="112"/>
      <c r="K102" s="14"/>
      <c r="L102" s="37">
        <f t="shared" si="5"/>
        <v>0</v>
      </c>
      <c r="M102" s="98"/>
      <c r="N102" s="11"/>
      <c r="O102" s="12"/>
      <c r="P102" s="107" t="s">
        <v>657</v>
      </c>
    </row>
    <row r="103" spans="1:16" ht="12.75">
      <c r="A103" s="13">
        <v>95</v>
      </c>
      <c r="B103" s="104" t="s">
        <v>635</v>
      </c>
      <c r="C103" s="104" t="s">
        <v>636</v>
      </c>
      <c r="D103" s="100" t="s">
        <v>738</v>
      </c>
      <c r="E103" s="133" t="s">
        <v>52</v>
      </c>
      <c r="F103" s="28">
        <v>3236</v>
      </c>
      <c r="G103" s="97">
        <v>3</v>
      </c>
      <c r="H103" s="28">
        <f t="shared" si="3"/>
        <v>3086</v>
      </c>
      <c r="I103" s="42">
        <f t="shared" si="4"/>
        <v>0.0927070457354759</v>
      </c>
      <c r="J103" s="112">
        <v>67</v>
      </c>
      <c r="K103" s="14">
        <v>4</v>
      </c>
      <c r="L103" s="37">
        <f t="shared" si="5"/>
        <v>5700</v>
      </c>
      <c r="M103" s="98">
        <v>87</v>
      </c>
      <c r="N103" s="11"/>
      <c r="O103" s="12"/>
      <c r="P103" s="107" t="s">
        <v>657</v>
      </c>
    </row>
    <row r="104" spans="1:16" ht="12.75">
      <c r="A104" s="13">
        <v>96</v>
      </c>
      <c r="B104" s="110" t="s">
        <v>378</v>
      </c>
      <c r="C104" s="110" t="s">
        <v>379</v>
      </c>
      <c r="D104" s="111" t="s">
        <v>698</v>
      </c>
      <c r="E104" s="133" t="s">
        <v>53</v>
      </c>
      <c r="F104" s="28">
        <v>3085</v>
      </c>
      <c r="G104" s="97">
        <v>0</v>
      </c>
      <c r="H104" s="28">
        <f t="shared" si="3"/>
        <v>3085</v>
      </c>
      <c r="I104" s="42">
        <f t="shared" si="4"/>
        <v>0</v>
      </c>
      <c r="J104" s="32"/>
      <c r="K104" s="14"/>
      <c r="L104" s="37">
        <f t="shared" si="5"/>
        <v>0</v>
      </c>
      <c r="M104" s="114"/>
      <c r="N104" s="11"/>
      <c r="O104" s="12"/>
      <c r="P104" s="107" t="s">
        <v>402</v>
      </c>
    </row>
    <row r="105" spans="1:16" ht="12.75">
      <c r="A105" s="13">
        <v>97</v>
      </c>
      <c r="B105" s="115" t="s">
        <v>218</v>
      </c>
      <c r="C105" s="100" t="s">
        <v>41</v>
      </c>
      <c r="D105" s="104" t="s">
        <v>217</v>
      </c>
      <c r="E105" s="133" t="s">
        <v>53</v>
      </c>
      <c r="F105" s="28">
        <v>3123</v>
      </c>
      <c r="G105" s="97">
        <v>1</v>
      </c>
      <c r="H105" s="28">
        <f t="shared" si="3"/>
        <v>3073</v>
      </c>
      <c r="I105" s="42">
        <f t="shared" si="4"/>
        <v>0.032020493115593976</v>
      </c>
      <c r="J105" s="32"/>
      <c r="K105" s="14"/>
      <c r="L105" s="37">
        <f t="shared" si="5"/>
        <v>0</v>
      </c>
      <c r="M105" s="32"/>
      <c r="N105" s="11"/>
      <c r="O105" s="12"/>
      <c r="P105" s="107" t="s">
        <v>60</v>
      </c>
    </row>
    <row r="106" spans="1:16" ht="12.75">
      <c r="A106" s="13">
        <v>98</v>
      </c>
      <c r="B106" s="105" t="s">
        <v>168</v>
      </c>
      <c r="C106" s="105" t="s">
        <v>46</v>
      </c>
      <c r="D106" s="104" t="s">
        <v>667</v>
      </c>
      <c r="E106" s="133" t="s">
        <v>52</v>
      </c>
      <c r="F106" s="28">
        <v>3319</v>
      </c>
      <c r="G106" s="118">
        <v>5</v>
      </c>
      <c r="H106" s="28">
        <f t="shared" si="3"/>
        <v>3069</v>
      </c>
      <c r="I106" s="42">
        <f t="shared" si="4"/>
        <v>0.15064778547755348</v>
      </c>
      <c r="J106" s="32"/>
      <c r="K106" s="14"/>
      <c r="L106" s="37">
        <f t="shared" si="5"/>
        <v>0</v>
      </c>
      <c r="M106" s="32"/>
      <c r="N106" s="11"/>
      <c r="O106" s="12"/>
      <c r="P106" s="107" t="s">
        <v>44</v>
      </c>
    </row>
    <row r="107" spans="1:16" ht="12.75">
      <c r="A107" s="13">
        <v>99</v>
      </c>
      <c r="B107" s="105" t="s">
        <v>579</v>
      </c>
      <c r="C107" s="105" t="s">
        <v>549</v>
      </c>
      <c r="D107" s="100" t="s">
        <v>578</v>
      </c>
      <c r="E107" s="133" t="s">
        <v>52</v>
      </c>
      <c r="F107" s="28">
        <v>3168</v>
      </c>
      <c r="G107" s="14">
        <v>2</v>
      </c>
      <c r="H107" s="28">
        <f t="shared" si="3"/>
        <v>3068</v>
      </c>
      <c r="I107" s="42">
        <f t="shared" si="4"/>
        <v>0.06313131313131314</v>
      </c>
      <c r="J107" s="32"/>
      <c r="K107" s="14"/>
      <c r="L107" s="37">
        <f t="shared" si="5"/>
        <v>0</v>
      </c>
      <c r="M107" s="32">
        <v>46</v>
      </c>
      <c r="N107" s="11"/>
      <c r="O107" s="12"/>
      <c r="P107" s="107" t="s">
        <v>597</v>
      </c>
    </row>
    <row r="108" spans="1:16" ht="12.75">
      <c r="A108" s="13">
        <v>100</v>
      </c>
      <c r="B108" s="108" t="s">
        <v>478</v>
      </c>
      <c r="C108" s="104" t="s">
        <v>505</v>
      </c>
      <c r="D108" s="104" t="s">
        <v>460</v>
      </c>
      <c r="E108" s="100" t="s">
        <v>54</v>
      </c>
      <c r="F108" s="28">
        <v>3165</v>
      </c>
      <c r="G108" s="118">
        <v>2</v>
      </c>
      <c r="H108" s="28">
        <f t="shared" si="3"/>
        <v>3065</v>
      </c>
      <c r="I108" s="42">
        <f t="shared" si="4"/>
        <v>0.0631911532385466</v>
      </c>
      <c r="J108" s="32"/>
      <c r="K108" s="118"/>
      <c r="L108" s="37">
        <f t="shared" si="5"/>
        <v>0</v>
      </c>
      <c r="M108" s="32"/>
      <c r="N108" s="11"/>
      <c r="O108" s="12"/>
      <c r="P108" s="107" t="s">
        <v>280</v>
      </c>
    </row>
    <row r="109" spans="1:16" ht="12.75">
      <c r="A109" s="13">
        <v>101</v>
      </c>
      <c r="B109" s="108" t="s">
        <v>422</v>
      </c>
      <c r="C109" s="108" t="s">
        <v>421</v>
      </c>
      <c r="D109" s="104" t="s">
        <v>702</v>
      </c>
      <c r="E109" s="100" t="s">
        <v>53</v>
      </c>
      <c r="F109" s="28">
        <v>3262</v>
      </c>
      <c r="G109" s="97">
        <v>4</v>
      </c>
      <c r="H109" s="28">
        <f t="shared" si="3"/>
        <v>3062</v>
      </c>
      <c r="I109" s="42">
        <f t="shared" si="4"/>
        <v>0.1226241569589209</v>
      </c>
      <c r="J109" s="32"/>
      <c r="K109" s="14"/>
      <c r="L109" s="37">
        <f t="shared" si="5"/>
        <v>0</v>
      </c>
      <c r="M109" s="32"/>
      <c r="N109" s="11"/>
      <c r="O109" s="12"/>
      <c r="P109" s="107" t="s">
        <v>525</v>
      </c>
    </row>
    <row r="110" spans="1:16" ht="12.75">
      <c r="A110" s="13">
        <v>102</v>
      </c>
      <c r="B110" s="100" t="s">
        <v>123</v>
      </c>
      <c r="C110" s="100" t="s">
        <v>124</v>
      </c>
      <c r="D110" s="100" t="s">
        <v>125</v>
      </c>
      <c r="E110" s="100" t="s">
        <v>53</v>
      </c>
      <c r="F110" s="28">
        <v>3150</v>
      </c>
      <c r="G110" s="97">
        <v>2</v>
      </c>
      <c r="H110" s="28">
        <f t="shared" si="3"/>
        <v>3050</v>
      </c>
      <c r="I110" s="42">
        <f t="shared" si="4"/>
        <v>0.06349206349206349</v>
      </c>
      <c r="J110" s="32"/>
      <c r="K110" s="14"/>
      <c r="L110" s="37">
        <f t="shared" si="5"/>
        <v>0</v>
      </c>
      <c r="M110" s="32"/>
      <c r="N110" s="11"/>
      <c r="O110" s="12"/>
      <c r="P110" s="107" t="s">
        <v>65</v>
      </c>
    </row>
    <row r="111" spans="1:16" ht="12.75">
      <c r="A111" s="13">
        <v>103</v>
      </c>
      <c r="B111" s="87" t="s">
        <v>333</v>
      </c>
      <c r="C111" s="87" t="s">
        <v>334</v>
      </c>
      <c r="D111" s="105" t="s">
        <v>332</v>
      </c>
      <c r="E111" s="133" t="s">
        <v>53</v>
      </c>
      <c r="F111" s="28">
        <v>3168</v>
      </c>
      <c r="G111" s="97">
        <v>3</v>
      </c>
      <c r="H111" s="28">
        <f t="shared" si="3"/>
        <v>3018</v>
      </c>
      <c r="I111" s="42">
        <f t="shared" si="4"/>
        <v>0.0946969696969697</v>
      </c>
      <c r="J111" s="32"/>
      <c r="K111" s="14"/>
      <c r="L111" s="37">
        <f t="shared" si="5"/>
        <v>0</v>
      </c>
      <c r="M111" s="32"/>
      <c r="N111" s="11"/>
      <c r="O111" s="12"/>
      <c r="P111" s="107" t="s">
        <v>367</v>
      </c>
    </row>
    <row r="112" spans="1:16" ht="12.75">
      <c r="A112" s="13">
        <v>104</v>
      </c>
      <c r="B112" s="100" t="s">
        <v>479</v>
      </c>
      <c r="C112" s="100" t="s">
        <v>50</v>
      </c>
      <c r="D112" s="100" t="s">
        <v>459</v>
      </c>
      <c r="E112" s="133" t="s">
        <v>52</v>
      </c>
      <c r="F112" s="28">
        <v>3362</v>
      </c>
      <c r="G112" s="97">
        <v>7</v>
      </c>
      <c r="H112" s="28">
        <f t="shared" si="3"/>
        <v>3012</v>
      </c>
      <c r="I112" s="42">
        <f t="shared" si="4"/>
        <v>0.20820939916716238</v>
      </c>
      <c r="J112" s="32"/>
      <c r="K112" s="14"/>
      <c r="L112" s="37">
        <f t="shared" si="5"/>
        <v>0</v>
      </c>
      <c r="M112" s="32"/>
      <c r="N112" s="11"/>
      <c r="O112" s="12"/>
      <c r="P112" s="107" t="s">
        <v>280</v>
      </c>
    </row>
    <row r="113" spans="1:16" ht="12.75">
      <c r="A113" s="13">
        <v>105</v>
      </c>
      <c r="B113" s="104" t="s">
        <v>126</v>
      </c>
      <c r="C113" s="100" t="s">
        <v>127</v>
      </c>
      <c r="D113" s="100" t="s">
        <v>112</v>
      </c>
      <c r="E113" s="100" t="s">
        <v>52</v>
      </c>
      <c r="F113" s="28">
        <v>3356</v>
      </c>
      <c r="G113" s="97">
        <v>7</v>
      </c>
      <c r="H113" s="28">
        <f t="shared" si="3"/>
        <v>3006</v>
      </c>
      <c r="I113" s="42">
        <f t="shared" si="4"/>
        <v>0.20858164481525626</v>
      </c>
      <c r="J113" s="29"/>
      <c r="K113" s="14"/>
      <c r="L113" s="37">
        <f t="shared" si="5"/>
        <v>0</v>
      </c>
      <c r="M113" s="32"/>
      <c r="N113" s="11"/>
      <c r="O113" s="12"/>
      <c r="P113" s="107" t="s">
        <v>65</v>
      </c>
    </row>
    <row r="114" spans="1:16" ht="12.75">
      <c r="A114" s="13">
        <v>106</v>
      </c>
      <c r="B114" s="104" t="s">
        <v>95</v>
      </c>
      <c r="C114" s="104" t="s">
        <v>68</v>
      </c>
      <c r="D114" s="104" t="s">
        <v>674</v>
      </c>
      <c r="E114" s="133" t="s">
        <v>53</v>
      </c>
      <c r="F114" s="28">
        <v>3305</v>
      </c>
      <c r="G114" s="14">
        <v>6</v>
      </c>
      <c r="H114" s="28">
        <f t="shared" si="3"/>
        <v>3005</v>
      </c>
      <c r="I114" s="42">
        <f t="shared" si="4"/>
        <v>0.1815431164901664</v>
      </c>
      <c r="J114" s="32"/>
      <c r="K114" s="14"/>
      <c r="L114" s="37">
        <f t="shared" si="5"/>
        <v>0</v>
      </c>
      <c r="M114" s="32"/>
      <c r="N114" s="11"/>
      <c r="O114" s="12"/>
      <c r="P114" s="107" t="s">
        <v>60</v>
      </c>
    </row>
    <row r="115" spans="1:16" ht="12.75">
      <c r="A115" s="13">
        <v>107</v>
      </c>
      <c r="B115" s="38" t="s">
        <v>296</v>
      </c>
      <c r="C115" s="38" t="s">
        <v>223</v>
      </c>
      <c r="D115" s="105" t="s">
        <v>691</v>
      </c>
      <c r="E115" s="100" t="s">
        <v>54</v>
      </c>
      <c r="F115" s="28">
        <v>3104</v>
      </c>
      <c r="G115" s="97">
        <v>2</v>
      </c>
      <c r="H115" s="28">
        <f t="shared" si="3"/>
        <v>3004</v>
      </c>
      <c r="I115" s="42">
        <f t="shared" si="4"/>
        <v>0.06443298969072164</v>
      </c>
      <c r="J115" s="32"/>
      <c r="K115" s="14"/>
      <c r="L115" s="37">
        <f t="shared" si="5"/>
        <v>0</v>
      </c>
      <c r="M115" s="32"/>
      <c r="N115" s="11"/>
      <c r="O115" s="12"/>
      <c r="P115" s="107" t="s">
        <v>318</v>
      </c>
    </row>
    <row r="116" spans="1:16" ht="12.75">
      <c r="A116" s="13">
        <v>108</v>
      </c>
      <c r="B116" s="100" t="s">
        <v>580</v>
      </c>
      <c r="C116" s="100" t="s">
        <v>581</v>
      </c>
      <c r="D116" s="104" t="s">
        <v>582</v>
      </c>
      <c r="E116" s="133" t="s">
        <v>52</v>
      </c>
      <c r="F116" s="28">
        <v>3252</v>
      </c>
      <c r="G116" s="97">
        <v>5</v>
      </c>
      <c r="H116" s="28">
        <f t="shared" si="3"/>
        <v>3002</v>
      </c>
      <c r="I116" s="42">
        <f t="shared" si="4"/>
        <v>0.15375153751537515</v>
      </c>
      <c r="J116" s="32"/>
      <c r="K116" s="14"/>
      <c r="L116" s="37">
        <f t="shared" si="5"/>
        <v>0</v>
      </c>
      <c r="M116" s="32"/>
      <c r="N116" s="11"/>
      <c r="O116" s="12"/>
      <c r="P116" s="107" t="s">
        <v>597</v>
      </c>
    </row>
    <row r="117" spans="1:16" ht="12.75">
      <c r="A117" s="13">
        <v>109</v>
      </c>
      <c r="B117" s="146" t="s">
        <v>480</v>
      </c>
      <c r="C117" s="104" t="s">
        <v>506</v>
      </c>
      <c r="D117" s="104" t="s">
        <v>459</v>
      </c>
      <c r="E117" s="100" t="s">
        <v>54</v>
      </c>
      <c r="F117" s="126">
        <v>3046</v>
      </c>
      <c r="G117" s="122">
        <v>1</v>
      </c>
      <c r="H117" s="28">
        <f t="shared" si="3"/>
        <v>2996</v>
      </c>
      <c r="I117" s="42">
        <f t="shared" si="4"/>
        <v>0.032829940906106365</v>
      </c>
      <c r="J117" s="29"/>
      <c r="K117" s="14"/>
      <c r="L117" s="37">
        <f t="shared" si="5"/>
        <v>0</v>
      </c>
      <c r="M117" s="32"/>
      <c r="N117" s="11"/>
      <c r="O117" s="12"/>
      <c r="P117" s="107" t="s">
        <v>280</v>
      </c>
    </row>
    <row r="118" spans="1:16" ht="12.75">
      <c r="A118" s="13">
        <v>110</v>
      </c>
      <c r="B118" s="104" t="s">
        <v>128</v>
      </c>
      <c r="C118" s="104" t="s">
        <v>62</v>
      </c>
      <c r="D118" s="108" t="s">
        <v>661</v>
      </c>
      <c r="E118" s="111" t="s">
        <v>53</v>
      </c>
      <c r="F118" s="28">
        <v>3245</v>
      </c>
      <c r="G118" s="14">
        <v>5</v>
      </c>
      <c r="H118" s="28">
        <f t="shared" si="3"/>
        <v>2995</v>
      </c>
      <c r="I118" s="42">
        <f t="shared" si="4"/>
        <v>0.15408320493066258</v>
      </c>
      <c r="J118" s="29"/>
      <c r="K118" s="14"/>
      <c r="L118" s="37">
        <f t="shared" si="5"/>
        <v>0</v>
      </c>
      <c r="M118" s="32"/>
      <c r="N118" s="106"/>
      <c r="O118" s="12"/>
      <c r="P118" s="107" t="s">
        <v>65</v>
      </c>
    </row>
    <row r="119" spans="1:16" ht="12.75">
      <c r="A119" s="13">
        <v>111</v>
      </c>
      <c r="B119" s="111" t="s">
        <v>611</v>
      </c>
      <c r="C119" s="111" t="s">
        <v>610</v>
      </c>
      <c r="D119" s="117" t="s">
        <v>720</v>
      </c>
      <c r="E119" s="100" t="s">
        <v>54</v>
      </c>
      <c r="F119" s="28">
        <v>3834</v>
      </c>
      <c r="G119" s="15">
        <v>17</v>
      </c>
      <c r="H119" s="28">
        <f t="shared" si="3"/>
        <v>2984</v>
      </c>
      <c r="I119" s="42">
        <f t="shared" si="4"/>
        <v>0.4434011476264998</v>
      </c>
      <c r="J119" s="32">
        <v>64</v>
      </c>
      <c r="K119" s="14">
        <v>10</v>
      </c>
      <c r="L119" s="37">
        <f t="shared" si="5"/>
        <v>3900</v>
      </c>
      <c r="M119" s="32"/>
      <c r="N119" s="11"/>
      <c r="O119" s="12"/>
      <c r="P119" s="107" t="s">
        <v>629</v>
      </c>
    </row>
    <row r="120" spans="1:16" ht="12.75">
      <c r="A120" s="13">
        <v>112</v>
      </c>
      <c r="B120" s="115" t="s">
        <v>199</v>
      </c>
      <c r="C120" s="100" t="s">
        <v>35</v>
      </c>
      <c r="D120" s="108" t="s">
        <v>670</v>
      </c>
      <c r="E120" s="100" t="s">
        <v>52</v>
      </c>
      <c r="F120" s="28">
        <v>3078</v>
      </c>
      <c r="G120" s="122">
        <v>2</v>
      </c>
      <c r="H120" s="28">
        <f t="shared" si="3"/>
        <v>2978</v>
      </c>
      <c r="I120" s="42">
        <f t="shared" si="4"/>
        <v>0.0649772579597141</v>
      </c>
      <c r="J120" s="32">
        <v>55</v>
      </c>
      <c r="K120" s="14">
        <v>1</v>
      </c>
      <c r="L120" s="37">
        <f t="shared" si="5"/>
        <v>5250</v>
      </c>
      <c r="M120" s="32"/>
      <c r="N120" s="11"/>
      <c r="O120" s="12"/>
      <c r="P120" s="107" t="s">
        <v>78</v>
      </c>
    </row>
    <row r="121" spans="1:16" ht="12.75">
      <c r="A121" s="13">
        <v>113</v>
      </c>
      <c r="B121" s="104" t="s">
        <v>335</v>
      </c>
      <c r="C121" s="104" t="s">
        <v>336</v>
      </c>
      <c r="D121" s="104" t="s">
        <v>695</v>
      </c>
      <c r="E121" s="133" t="s">
        <v>52</v>
      </c>
      <c r="F121" s="28">
        <v>3024</v>
      </c>
      <c r="G121" s="14">
        <v>1</v>
      </c>
      <c r="H121" s="28">
        <f t="shared" si="3"/>
        <v>2974</v>
      </c>
      <c r="I121" s="42">
        <f t="shared" si="4"/>
        <v>0.03306878306878307</v>
      </c>
      <c r="J121" s="32"/>
      <c r="K121" s="14"/>
      <c r="L121" s="37">
        <f t="shared" si="5"/>
        <v>0</v>
      </c>
      <c r="M121" s="32"/>
      <c r="N121" s="11"/>
      <c r="O121" s="12"/>
      <c r="P121" s="107" t="s">
        <v>367</v>
      </c>
    </row>
    <row r="122" spans="1:16" ht="12.75">
      <c r="A122" s="13">
        <v>114</v>
      </c>
      <c r="B122" s="115" t="s">
        <v>539</v>
      </c>
      <c r="C122" s="100" t="s">
        <v>540</v>
      </c>
      <c r="D122" s="104" t="s">
        <v>716</v>
      </c>
      <c r="E122" s="104" t="s">
        <v>56</v>
      </c>
      <c r="F122" s="28">
        <v>3318</v>
      </c>
      <c r="G122" s="97">
        <v>7</v>
      </c>
      <c r="H122" s="28">
        <f t="shared" si="3"/>
        <v>2968</v>
      </c>
      <c r="I122" s="42">
        <f t="shared" si="4"/>
        <v>0.21097046413502107</v>
      </c>
      <c r="J122" s="32"/>
      <c r="K122" s="14"/>
      <c r="L122" s="37">
        <f t="shared" si="5"/>
        <v>0</v>
      </c>
      <c r="M122" s="32"/>
      <c r="N122" s="11"/>
      <c r="O122" s="12"/>
      <c r="P122" s="107" t="s">
        <v>571</v>
      </c>
    </row>
    <row r="123" spans="1:16" ht="12.75">
      <c r="A123" s="13">
        <v>115</v>
      </c>
      <c r="B123" s="105" t="s">
        <v>612</v>
      </c>
      <c r="C123" s="100" t="s">
        <v>287</v>
      </c>
      <c r="D123" s="108" t="s">
        <v>726</v>
      </c>
      <c r="E123" s="133" t="s">
        <v>52</v>
      </c>
      <c r="F123" s="28">
        <v>3214</v>
      </c>
      <c r="G123" s="118">
        <v>5</v>
      </c>
      <c r="H123" s="28">
        <f t="shared" si="3"/>
        <v>2964</v>
      </c>
      <c r="I123" s="42">
        <f t="shared" si="4"/>
        <v>0.1555693839452396</v>
      </c>
      <c r="J123" s="32"/>
      <c r="K123" s="14"/>
      <c r="L123" s="37">
        <f t="shared" si="5"/>
        <v>0</v>
      </c>
      <c r="M123" s="32"/>
      <c r="N123" s="11"/>
      <c r="O123" s="12"/>
      <c r="P123" s="107" t="s">
        <v>629</v>
      </c>
    </row>
    <row r="124" spans="1:16" ht="12.75">
      <c r="A124" s="13">
        <v>116</v>
      </c>
      <c r="B124" s="104" t="s">
        <v>637</v>
      </c>
      <c r="C124" s="104" t="s">
        <v>32</v>
      </c>
      <c r="D124" s="100" t="s">
        <v>730</v>
      </c>
      <c r="E124" s="133" t="s">
        <v>52</v>
      </c>
      <c r="F124" s="28">
        <v>3063</v>
      </c>
      <c r="G124" s="97">
        <v>2</v>
      </c>
      <c r="H124" s="28">
        <f t="shared" si="3"/>
        <v>2963</v>
      </c>
      <c r="I124" s="42">
        <f t="shared" si="4"/>
        <v>0.0652954619653934</v>
      </c>
      <c r="J124" s="112"/>
      <c r="K124" s="14"/>
      <c r="L124" s="37">
        <f t="shared" si="5"/>
        <v>0</v>
      </c>
      <c r="M124" s="98"/>
      <c r="N124" s="11"/>
      <c r="O124" s="12"/>
      <c r="P124" s="107" t="s">
        <v>657</v>
      </c>
    </row>
    <row r="125" spans="1:16" ht="12.75">
      <c r="A125" s="13">
        <v>117</v>
      </c>
      <c r="B125" s="108" t="s">
        <v>583</v>
      </c>
      <c r="C125" s="104" t="s">
        <v>243</v>
      </c>
      <c r="D125" s="104" t="s">
        <v>582</v>
      </c>
      <c r="E125" s="133" t="s">
        <v>52</v>
      </c>
      <c r="F125" s="28">
        <v>3361</v>
      </c>
      <c r="G125" s="118">
        <v>8</v>
      </c>
      <c r="H125" s="28">
        <f t="shared" si="3"/>
        <v>2961</v>
      </c>
      <c r="I125" s="42">
        <f t="shared" si="4"/>
        <v>0.23802439750074383</v>
      </c>
      <c r="J125" s="32"/>
      <c r="K125" s="14"/>
      <c r="L125" s="37">
        <f t="shared" si="5"/>
        <v>0</v>
      </c>
      <c r="M125" s="32"/>
      <c r="N125" s="11"/>
      <c r="O125" s="12"/>
      <c r="P125" s="107" t="s">
        <v>597</v>
      </c>
    </row>
    <row r="126" spans="1:16" ht="12.75">
      <c r="A126" s="13">
        <v>118</v>
      </c>
      <c r="B126" s="115" t="s">
        <v>584</v>
      </c>
      <c r="C126" s="104" t="s">
        <v>36</v>
      </c>
      <c r="D126" s="104" t="s">
        <v>582</v>
      </c>
      <c r="E126" s="133" t="s">
        <v>52</v>
      </c>
      <c r="F126" s="28">
        <v>3104</v>
      </c>
      <c r="G126" s="97">
        <v>3</v>
      </c>
      <c r="H126" s="28">
        <f t="shared" si="3"/>
        <v>2954</v>
      </c>
      <c r="I126" s="42">
        <f t="shared" si="4"/>
        <v>0.09664948453608248</v>
      </c>
      <c r="J126" s="29"/>
      <c r="K126" s="14"/>
      <c r="L126" s="37">
        <f t="shared" si="5"/>
        <v>0</v>
      </c>
      <c r="M126" s="32"/>
      <c r="N126" s="11"/>
      <c r="O126" s="12"/>
      <c r="P126" s="107" t="s">
        <v>597</v>
      </c>
    </row>
    <row r="127" spans="1:16" ht="12.75">
      <c r="A127" s="13">
        <v>119</v>
      </c>
      <c r="B127" s="115" t="s">
        <v>129</v>
      </c>
      <c r="C127" s="100" t="s">
        <v>130</v>
      </c>
      <c r="D127" s="108" t="s">
        <v>661</v>
      </c>
      <c r="E127" s="100" t="s">
        <v>56</v>
      </c>
      <c r="F127" s="28">
        <v>3100</v>
      </c>
      <c r="G127" s="122">
        <v>3</v>
      </c>
      <c r="H127" s="28">
        <f t="shared" si="3"/>
        <v>2950</v>
      </c>
      <c r="I127" s="42">
        <f t="shared" si="4"/>
        <v>0.0967741935483871</v>
      </c>
      <c r="J127" s="32"/>
      <c r="K127" s="14"/>
      <c r="L127" s="37">
        <f t="shared" si="5"/>
        <v>0</v>
      </c>
      <c r="M127" s="32"/>
      <c r="N127" s="11"/>
      <c r="O127" s="12"/>
      <c r="P127" s="107" t="s">
        <v>65</v>
      </c>
    </row>
    <row r="128" spans="1:16" ht="12.75">
      <c r="A128" s="13">
        <v>120</v>
      </c>
      <c r="B128" s="104" t="s">
        <v>541</v>
      </c>
      <c r="C128" s="104" t="s">
        <v>61</v>
      </c>
      <c r="D128" s="104" t="s">
        <v>716</v>
      </c>
      <c r="E128" s="104" t="s">
        <v>52</v>
      </c>
      <c r="F128" s="28">
        <v>3100</v>
      </c>
      <c r="G128" s="14">
        <v>3</v>
      </c>
      <c r="H128" s="28">
        <f t="shared" si="3"/>
        <v>2950</v>
      </c>
      <c r="I128" s="42">
        <f t="shared" si="4"/>
        <v>0.0967741935483871</v>
      </c>
      <c r="J128" s="32"/>
      <c r="K128" s="14"/>
      <c r="L128" s="37">
        <f t="shared" si="5"/>
        <v>0</v>
      </c>
      <c r="M128" s="32"/>
      <c r="N128" s="11"/>
      <c r="O128" s="12"/>
      <c r="P128" s="107" t="s">
        <v>571</v>
      </c>
    </row>
    <row r="129" spans="1:16" ht="12.75">
      <c r="A129" s="13">
        <v>121</v>
      </c>
      <c r="B129" s="104" t="s">
        <v>380</v>
      </c>
      <c r="C129" s="116" t="s">
        <v>46</v>
      </c>
      <c r="D129" s="108" t="s">
        <v>700</v>
      </c>
      <c r="E129" s="104" t="s">
        <v>52</v>
      </c>
      <c r="F129" s="28">
        <v>3450</v>
      </c>
      <c r="G129" s="14">
        <v>10</v>
      </c>
      <c r="H129" s="28">
        <f t="shared" si="3"/>
        <v>2950</v>
      </c>
      <c r="I129" s="42">
        <f t="shared" si="4"/>
        <v>0.2898550724637681</v>
      </c>
      <c r="J129" s="32"/>
      <c r="K129" s="14"/>
      <c r="L129" s="37">
        <f t="shared" si="5"/>
        <v>0</v>
      </c>
      <c r="M129" s="32"/>
      <c r="N129" s="11"/>
      <c r="O129" s="12"/>
      <c r="P129" s="107" t="s">
        <v>402</v>
      </c>
    </row>
    <row r="130" spans="1:16" ht="12.75">
      <c r="A130" s="13">
        <v>122</v>
      </c>
      <c r="B130" s="100" t="s">
        <v>131</v>
      </c>
      <c r="C130" s="100" t="s">
        <v>62</v>
      </c>
      <c r="D130" s="111" t="s">
        <v>125</v>
      </c>
      <c r="E130" s="131" t="s">
        <v>56</v>
      </c>
      <c r="F130" s="28">
        <v>3398</v>
      </c>
      <c r="G130" s="97">
        <v>9</v>
      </c>
      <c r="H130" s="28">
        <f t="shared" si="3"/>
        <v>2948</v>
      </c>
      <c r="I130" s="42">
        <f t="shared" si="4"/>
        <v>0.26486168334314303</v>
      </c>
      <c r="J130" s="32"/>
      <c r="K130" s="14"/>
      <c r="L130" s="37">
        <f t="shared" si="5"/>
        <v>0</v>
      </c>
      <c r="M130" s="32"/>
      <c r="N130" s="11"/>
      <c r="O130" s="12"/>
      <c r="P130" s="107" t="s">
        <v>65</v>
      </c>
    </row>
    <row r="131" spans="1:16" ht="12.75">
      <c r="A131" s="13">
        <v>123</v>
      </c>
      <c r="B131" s="104" t="s">
        <v>481</v>
      </c>
      <c r="C131" s="104" t="s">
        <v>30</v>
      </c>
      <c r="D131" s="100" t="s">
        <v>464</v>
      </c>
      <c r="E131" s="133" t="s">
        <v>53</v>
      </c>
      <c r="F131" s="28">
        <v>3145</v>
      </c>
      <c r="G131" s="97">
        <v>4</v>
      </c>
      <c r="H131" s="28">
        <f t="shared" si="3"/>
        <v>2945</v>
      </c>
      <c r="I131" s="42">
        <f t="shared" si="4"/>
        <v>0.1271860095389507</v>
      </c>
      <c r="J131" s="32"/>
      <c r="K131" s="14"/>
      <c r="L131" s="37">
        <f t="shared" si="5"/>
        <v>0</v>
      </c>
      <c r="M131" s="32"/>
      <c r="N131" s="11"/>
      <c r="O131" s="12"/>
      <c r="P131" s="107" t="s">
        <v>280</v>
      </c>
    </row>
    <row r="132" spans="1:16" ht="12.75">
      <c r="A132" s="13">
        <v>124</v>
      </c>
      <c r="B132" s="100" t="s">
        <v>75</v>
      </c>
      <c r="C132" s="116" t="s">
        <v>613</v>
      </c>
      <c r="D132" s="105" t="s">
        <v>724</v>
      </c>
      <c r="E132" s="133" t="s">
        <v>52</v>
      </c>
      <c r="F132" s="28">
        <v>3095</v>
      </c>
      <c r="G132" s="97">
        <v>3</v>
      </c>
      <c r="H132" s="28">
        <f t="shared" si="3"/>
        <v>2945</v>
      </c>
      <c r="I132" s="42">
        <f t="shared" si="4"/>
        <v>0.09693053311793215</v>
      </c>
      <c r="J132" s="32"/>
      <c r="K132" s="14"/>
      <c r="L132" s="37">
        <f t="shared" si="5"/>
        <v>0</v>
      </c>
      <c r="M132" s="32"/>
      <c r="N132" s="11"/>
      <c r="O132" s="12"/>
      <c r="P132" s="107" t="s">
        <v>629</v>
      </c>
    </row>
    <row r="133" spans="1:16" ht="12.75">
      <c r="A133" s="13">
        <v>125</v>
      </c>
      <c r="B133" s="108" t="s">
        <v>585</v>
      </c>
      <c r="C133" s="108" t="s">
        <v>33</v>
      </c>
      <c r="D133" s="108" t="s">
        <v>578</v>
      </c>
      <c r="E133" s="133" t="s">
        <v>52</v>
      </c>
      <c r="F133" s="28">
        <v>3087</v>
      </c>
      <c r="G133" s="97">
        <v>3</v>
      </c>
      <c r="H133" s="28">
        <f t="shared" si="3"/>
        <v>2937</v>
      </c>
      <c r="I133" s="42">
        <f t="shared" si="4"/>
        <v>0.09718172983479105</v>
      </c>
      <c r="J133" s="32">
        <v>44</v>
      </c>
      <c r="K133" s="14">
        <v>2</v>
      </c>
      <c r="L133" s="37">
        <f t="shared" si="5"/>
        <v>3900</v>
      </c>
      <c r="M133" s="32"/>
      <c r="N133" s="11"/>
      <c r="O133" s="12"/>
      <c r="P133" s="107" t="s">
        <v>597</v>
      </c>
    </row>
    <row r="134" spans="1:16" ht="12.75">
      <c r="A134" s="13">
        <v>126</v>
      </c>
      <c r="B134" s="104" t="s">
        <v>169</v>
      </c>
      <c r="C134" s="100" t="s">
        <v>170</v>
      </c>
      <c r="D134" s="104" t="s">
        <v>667</v>
      </c>
      <c r="E134" s="133" t="s">
        <v>53</v>
      </c>
      <c r="F134" s="28">
        <v>3185</v>
      </c>
      <c r="G134" s="97">
        <v>5</v>
      </c>
      <c r="H134" s="28">
        <f t="shared" si="3"/>
        <v>2935</v>
      </c>
      <c r="I134" s="42">
        <f t="shared" si="4"/>
        <v>0.15698587127158556</v>
      </c>
      <c r="J134" s="29"/>
      <c r="K134" s="14"/>
      <c r="L134" s="37">
        <f t="shared" si="5"/>
        <v>0</v>
      </c>
      <c r="M134" s="32"/>
      <c r="N134" s="11"/>
      <c r="O134" s="12"/>
      <c r="P134" s="107" t="s">
        <v>44</v>
      </c>
    </row>
    <row r="135" spans="1:16" ht="12.75">
      <c r="A135" s="13">
        <v>127</v>
      </c>
      <c r="B135" s="104" t="s">
        <v>92</v>
      </c>
      <c r="C135" s="100" t="s">
        <v>37</v>
      </c>
      <c r="D135" s="104" t="s">
        <v>675</v>
      </c>
      <c r="E135" s="133" t="s">
        <v>53</v>
      </c>
      <c r="F135" s="28">
        <v>3529</v>
      </c>
      <c r="G135" s="97">
        <v>12</v>
      </c>
      <c r="H135" s="28">
        <f t="shared" si="3"/>
        <v>2929</v>
      </c>
      <c r="I135" s="42">
        <f t="shared" si="4"/>
        <v>0.3400396712949844</v>
      </c>
      <c r="J135" s="29"/>
      <c r="K135" s="14"/>
      <c r="L135" s="37">
        <f t="shared" si="5"/>
        <v>0</v>
      </c>
      <c r="M135" s="32"/>
      <c r="N135" s="11"/>
      <c r="O135" s="12"/>
      <c r="P135" s="107" t="s">
        <v>60</v>
      </c>
    </row>
    <row r="136" spans="1:16" ht="12.75">
      <c r="A136" s="13">
        <v>128</v>
      </c>
      <c r="B136" s="108" t="s">
        <v>337</v>
      </c>
      <c r="C136" s="108" t="s">
        <v>41</v>
      </c>
      <c r="D136" s="104" t="s">
        <v>695</v>
      </c>
      <c r="E136" s="100" t="s">
        <v>54</v>
      </c>
      <c r="F136" s="28">
        <v>3128</v>
      </c>
      <c r="G136" s="97">
        <v>4</v>
      </c>
      <c r="H136" s="28">
        <f t="shared" si="3"/>
        <v>2928</v>
      </c>
      <c r="I136" s="42">
        <f t="shared" si="4"/>
        <v>0.1278772378516624</v>
      </c>
      <c r="J136" s="32"/>
      <c r="K136" s="14"/>
      <c r="L136" s="37">
        <f t="shared" si="5"/>
        <v>0</v>
      </c>
      <c r="M136" s="32"/>
      <c r="N136" s="11"/>
      <c r="O136" s="12"/>
      <c r="P136" s="107" t="s">
        <v>367</v>
      </c>
    </row>
    <row r="137" spans="1:16" ht="12.75">
      <c r="A137" s="13">
        <v>129</v>
      </c>
      <c r="B137" s="104" t="s">
        <v>638</v>
      </c>
      <c r="C137" s="104" t="s">
        <v>625</v>
      </c>
      <c r="D137" s="100" t="s">
        <v>729</v>
      </c>
      <c r="E137" s="133" t="s">
        <v>53</v>
      </c>
      <c r="F137" s="28">
        <v>3076</v>
      </c>
      <c r="G137" s="97">
        <v>3</v>
      </c>
      <c r="H137" s="28">
        <f aca="true" t="shared" si="6" ref="H137:H200">F137-50*G137</f>
        <v>2926</v>
      </c>
      <c r="I137" s="42">
        <f aca="true" t="shared" si="7" ref="I137:I200">G137/F137*100</f>
        <v>0.0975292587776333</v>
      </c>
      <c r="J137" s="112"/>
      <c r="K137" s="14"/>
      <c r="L137" s="37">
        <f aca="true" t="shared" si="8" ref="L137:L200">J137*100-K137*250</f>
        <v>0</v>
      </c>
      <c r="M137" s="98"/>
      <c r="N137" s="11"/>
      <c r="O137" s="12"/>
      <c r="P137" s="107" t="s">
        <v>657</v>
      </c>
    </row>
    <row r="138" spans="1:16" ht="12.75">
      <c r="A138" s="13">
        <v>130</v>
      </c>
      <c r="B138" s="105" t="s">
        <v>482</v>
      </c>
      <c r="C138" s="111" t="s">
        <v>24</v>
      </c>
      <c r="D138" s="115" t="s">
        <v>465</v>
      </c>
      <c r="E138" s="100" t="s">
        <v>56</v>
      </c>
      <c r="F138" s="28">
        <v>3156</v>
      </c>
      <c r="G138" s="97">
        <v>5</v>
      </c>
      <c r="H138" s="28">
        <f t="shared" si="6"/>
        <v>2906</v>
      </c>
      <c r="I138" s="42">
        <f t="shared" si="7"/>
        <v>0.15842839036755385</v>
      </c>
      <c r="J138" s="32"/>
      <c r="K138" s="14"/>
      <c r="L138" s="37">
        <f t="shared" si="8"/>
        <v>0</v>
      </c>
      <c r="M138" s="32"/>
      <c r="N138" s="11"/>
      <c r="O138" s="12"/>
      <c r="P138" s="107" t="s">
        <v>280</v>
      </c>
    </row>
    <row r="139" spans="1:16" ht="12.75">
      <c r="A139" s="13">
        <v>131</v>
      </c>
      <c r="B139" s="104" t="s">
        <v>639</v>
      </c>
      <c r="C139" s="104" t="s">
        <v>524</v>
      </c>
      <c r="D139" s="100" t="s">
        <v>738</v>
      </c>
      <c r="E139" s="133" t="s">
        <v>54</v>
      </c>
      <c r="F139" s="28">
        <v>2905</v>
      </c>
      <c r="G139" s="97">
        <v>0</v>
      </c>
      <c r="H139" s="28">
        <f t="shared" si="6"/>
        <v>2905</v>
      </c>
      <c r="I139" s="42">
        <f t="shared" si="7"/>
        <v>0</v>
      </c>
      <c r="J139" s="112">
        <v>61</v>
      </c>
      <c r="K139" s="14">
        <v>4</v>
      </c>
      <c r="L139" s="37">
        <f t="shared" si="8"/>
        <v>5100</v>
      </c>
      <c r="M139" s="98"/>
      <c r="N139" s="11"/>
      <c r="O139" s="12"/>
      <c r="P139" s="107" t="s">
        <v>657</v>
      </c>
    </row>
    <row r="140" spans="1:16" ht="12.75">
      <c r="A140" s="13">
        <v>132</v>
      </c>
      <c r="B140" s="105" t="s">
        <v>237</v>
      </c>
      <c r="C140" s="100" t="s">
        <v>238</v>
      </c>
      <c r="D140" s="104" t="s">
        <v>681</v>
      </c>
      <c r="E140" s="100" t="s">
        <v>56</v>
      </c>
      <c r="F140" s="28">
        <v>3154</v>
      </c>
      <c r="G140" s="118">
        <v>5</v>
      </c>
      <c r="H140" s="28">
        <f t="shared" si="6"/>
        <v>2904</v>
      </c>
      <c r="I140" s="42">
        <f t="shared" si="7"/>
        <v>0.15852885225110971</v>
      </c>
      <c r="J140" s="32"/>
      <c r="K140" s="14"/>
      <c r="L140" s="37">
        <f t="shared" si="8"/>
        <v>0</v>
      </c>
      <c r="M140" s="32"/>
      <c r="N140" s="11"/>
      <c r="O140" s="12"/>
      <c r="P140" s="107" t="s">
        <v>279</v>
      </c>
    </row>
    <row r="141" spans="1:16" ht="12.75">
      <c r="A141" s="13">
        <v>133</v>
      </c>
      <c r="B141" s="100" t="s">
        <v>477</v>
      </c>
      <c r="C141" s="116" t="s">
        <v>614</v>
      </c>
      <c r="D141" s="108" t="s">
        <v>726</v>
      </c>
      <c r="E141" s="133" t="s">
        <v>53</v>
      </c>
      <c r="F141" s="28">
        <v>2947</v>
      </c>
      <c r="G141" s="97">
        <v>1</v>
      </c>
      <c r="H141" s="28">
        <f t="shared" si="6"/>
        <v>2897</v>
      </c>
      <c r="I141" s="42">
        <f t="shared" si="7"/>
        <v>0.0339328130302002</v>
      </c>
      <c r="J141" s="32"/>
      <c r="K141" s="14"/>
      <c r="L141" s="37">
        <f t="shared" si="8"/>
        <v>0</v>
      </c>
      <c r="M141" s="32"/>
      <c r="N141" s="11"/>
      <c r="O141" s="12"/>
      <c r="P141" s="107" t="s">
        <v>629</v>
      </c>
    </row>
    <row r="142" spans="1:16" ht="12.75">
      <c r="A142" s="13">
        <v>134</v>
      </c>
      <c r="B142" s="108" t="s">
        <v>219</v>
      </c>
      <c r="C142" s="108" t="s">
        <v>220</v>
      </c>
      <c r="D142" s="108" t="s">
        <v>217</v>
      </c>
      <c r="E142" s="133" t="s">
        <v>53</v>
      </c>
      <c r="F142" s="28">
        <v>2994</v>
      </c>
      <c r="G142" s="14">
        <v>2</v>
      </c>
      <c r="H142" s="28">
        <f t="shared" si="6"/>
        <v>2894</v>
      </c>
      <c r="I142" s="42">
        <f t="shared" si="7"/>
        <v>0.06680026720106881</v>
      </c>
      <c r="J142" s="32"/>
      <c r="K142" s="14"/>
      <c r="L142" s="37">
        <f t="shared" si="8"/>
        <v>0</v>
      </c>
      <c r="M142" s="32"/>
      <c r="N142" s="106"/>
      <c r="O142" s="12"/>
      <c r="P142" s="107" t="s">
        <v>60</v>
      </c>
    </row>
    <row r="143" spans="1:16" ht="12.75">
      <c r="A143" s="13">
        <v>135</v>
      </c>
      <c r="B143" s="104" t="s">
        <v>338</v>
      </c>
      <c r="C143" s="104" t="s">
        <v>339</v>
      </c>
      <c r="D143" s="100" t="s">
        <v>321</v>
      </c>
      <c r="E143" s="133" t="s">
        <v>52</v>
      </c>
      <c r="F143" s="28">
        <v>3290</v>
      </c>
      <c r="G143" s="97">
        <v>8</v>
      </c>
      <c r="H143" s="28">
        <f t="shared" si="6"/>
        <v>2890</v>
      </c>
      <c r="I143" s="42">
        <f t="shared" si="7"/>
        <v>0.24316109422492402</v>
      </c>
      <c r="J143" s="32"/>
      <c r="K143" s="14"/>
      <c r="L143" s="37">
        <f t="shared" si="8"/>
        <v>0</v>
      </c>
      <c r="M143" s="32"/>
      <c r="N143" s="45"/>
      <c r="O143" s="46"/>
      <c r="P143" s="107" t="s">
        <v>367</v>
      </c>
    </row>
    <row r="144" spans="1:16" ht="12.75">
      <c r="A144" s="13">
        <v>136</v>
      </c>
      <c r="B144" s="104" t="s">
        <v>640</v>
      </c>
      <c r="C144" s="104" t="s">
        <v>447</v>
      </c>
      <c r="D144" s="100" t="s">
        <v>729</v>
      </c>
      <c r="E144" s="133" t="s">
        <v>54</v>
      </c>
      <c r="F144" s="28">
        <v>3239</v>
      </c>
      <c r="G144" s="97">
        <v>7</v>
      </c>
      <c r="H144" s="28">
        <f t="shared" si="6"/>
        <v>2889</v>
      </c>
      <c r="I144" s="42">
        <f t="shared" si="7"/>
        <v>0.216116085211485</v>
      </c>
      <c r="J144" s="112">
        <v>100</v>
      </c>
      <c r="K144" s="14">
        <v>5</v>
      </c>
      <c r="L144" s="37">
        <f t="shared" si="8"/>
        <v>8750</v>
      </c>
      <c r="M144" s="98"/>
      <c r="N144" s="11"/>
      <c r="O144" s="12"/>
      <c r="P144" s="107" t="s">
        <v>657</v>
      </c>
    </row>
    <row r="145" spans="1:16" ht="12.75">
      <c r="A145" s="13">
        <v>137</v>
      </c>
      <c r="B145" s="100" t="s">
        <v>423</v>
      </c>
      <c r="C145" s="116" t="s">
        <v>37</v>
      </c>
      <c r="D145" s="104" t="s">
        <v>703</v>
      </c>
      <c r="E145" s="100" t="s">
        <v>56</v>
      </c>
      <c r="F145" s="28">
        <v>3088</v>
      </c>
      <c r="G145" s="97">
        <v>4</v>
      </c>
      <c r="H145" s="28">
        <f t="shared" si="6"/>
        <v>2888</v>
      </c>
      <c r="I145" s="42">
        <f t="shared" si="7"/>
        <v>0.1295336787564767</v>
      </c>
      <c r="J145" s="32"/>
      <c r="K145" s="14"/>
      <c r="L145" s="37">
        <f t="shared" si="8"/>
        <v>0</v>
      </c>
      <c r="M145" s="32"/>
      <c r="N145" s="11"/>
      <c r="O145" s="12"/>
      <c r="P145" s="107" t="s">
        <v>525</v>
      </c>
    </row>
    <row r="146" spans="1:16" ht="12.75">
      <c r="A146" s="13">
        <v>138</v>
      </c>
      <c r="B146" s="100" t="s">
        <v>381</v>
      </c>
      <c r="C146" s="100" t="s">
        <v>232</v>
      </c>
      <c r="D146" s="100" t="s">
        <v>697</v>
      </c>
      <c r="E146" s="104" t="s">
        <v>52</v>
      </c>
      <c r="F146" s="28">
        <v>2975</v>
      </c>
      <c r="G146" s="97">
        <v>2</v>
      </c>
      <c r="H146" s="28">
        <f t="shared" si="6"/>
        <v>2875</v>
      </c>
      <c r="I146" s="42">
        <f t="shared" si="7"/>
        <v>0.06722689075630252</v>
      </c>
      <c r="J146" s="32"/>
      <c r="K146" s="14"/>
      <c r="L146" s="37">
        <f t="shared" si="8"/>
        <v>0</v>
      </c>
      <c r="M146" s="32"/>
      <c r="N146" s="11"/>
      <c r="O146" s="12"/>
      <c r="P146" s="107" t="s">
        <v>402</v>
      </c>
    </row>
    <row r="147" spans="1:16" ht="12.75">
      <c r="A147" s="13">
        <v>139</v>
      </c>
      <c r="B147" s="105" t="s">
        <v>542</v>
      </c>
      <c r="C147" s="100" t="s">
        <v>35</v>
      </c>
      <c r="D147" s="113" t="s">
        <v>531</v>
      </c>
      <c r="E147" s="100" t="s">
        <v>53</v>
      </c>
      <c r="F147" s="28">
        <v>2968</v>
      </c>
      <c r="G147" s="97">
        <v>2</v>
      </c>
      <c r="H147" s="28">
        <f t="shared" si="6"/>
        <v>2868</v>
      </c>
      <c r="I147" s="42">
        <f t="shared" si="7"/>
        <v>0.06738544474393532</v>
      </c>
      <c r="J147" s="32"/>
      <c r="K147" s="14"/>
      <c r="L147" s="37">
        <f t="shared" si="8"/>
        <v>0</v>
      </c>
      <c r="M147" s="32"/>
      <c r="N147" s="11"/>
      <c r="O147" s="12"/>
      <c r="P147" s="107" t="s">
        <v>571</v>
      </c>
    </row>
    <row r="148" spans="1:16" ht="12.75">
      <c r="A148" s="13">
        <v>140</v>
      </c>
      <c r="B148" s="104" t="s">
        <v>382</v>
      </c>
      <c r="C148" s="104" t="s">
        <v>383</v>
      </c>
      <c r="D148" s="100" t="s">
        <v>697</v>
      </c>
      <c r="E148" s="104" t="s">
        <v>52</v>
      </c>
      <c r="F148" s="28">
        <v>3015</v>
      </c>
      <c r="G148" s="97">
        <v>3</v>
      </c>
      <c r="H148" s="28">
        <f t="shared" si="6"/>
        <v>2865</v>
      </c>
      <c r="I148" s="42">
        <f t="shared" si="7"/>
        <v>0.09950248756218905</v>
      </c>
      <c r="J148" s="32"/>
      <c r="K148" s="14"/>
      <c r="L148" s="37">
        <f t="shared" si="8"/>
        <v>0</v>
      </c>
      <c r="M148" s="32"/>
      <c r="N148" s="11"/>
      <c r="O148" s="12"/>
      <c r="P148" s="107" t="s">
        <v>402</v>
      </c>
    </row>
    <row r="149" spans="1:16" ht="12.75">
      <c r="A149" s="13">
        <v>141</v>
      </c>
      <c r="B149" s="104" t="s">
        <v>132</v>
      </c>
      <c r="C149" s="104" t="s">
        <v>133</v>
      </c>
      <c r="D149" s="104" t="s">
        <v>660</v>
      </c>
      <c r="E149" s="129" t="s">
        <v>56</v>
      </c>
      <c r="F149" s="28">
        <v>2961</v>
      </c>
      <c r="G149" s="97">
        <v>2</v>
      </c>
      <c r="H149" s="28">
        <f t="shared" si="6"/>
        <v>2861</v>
      </c>
      <c r="I149" s="42">
        <f t="shared" si="7"/>
        <v>0.06754474839581223</v>
      </c>
      <c r="J149" s="32"/>
      <c r="K149" s="14"/>
      <c r="L149" s="37">
        <f t="shared" si="8"/>
        <v>0</v>
      </c>
      <c r="M149" s="98"/>
      <c r="N149" s="11"/>
      <c r="O149" s="12"/>
      <c r="P149" s="107" t="s">
        <v>65</v>
      </c>
    </row>
    <row r="150" spans="1:16" ht="12.75">
      <c r="A150" s="13">
        <v>142</v>
      </c>
      <c r="B150" s="105" t="s">
        <v>239</v>
      </c>
      <c r="C150" s="105" t="s">
        <v>45</v>
      </c>
      <c r="D150" s="146" t="s">
        <v>682</v>
      </c>
      <c r="E150" s="100" t="s">
        <v>54</v>
      </c>
      <c r="F150" s="28">
        <v>2861</v>
      </c>
      <c r="G150" s="97">
        <v>0</v>
      </c>
      <c r="H150" s="28">
        <f t="shared" si="6"/>
        <v>2861</v>
      </c>
      <c r="I150" s="42">
        <f t="shared" si="7"/>
        <v>0</v>
      </c>
      <c r="J150" s="29"/>
      <c r="K150" s="14"/>
      <c r="L150" s="37">
        <f t="shared" si="8"/>
        <v>0</v>
      </c>
      <c r="M150" s="32"/>
      <c r="N150" s="11"/>
      <c r="O150" s="12"/>
      <c r="P150" s="107" t="s">
        <v>279</v>
      </c>
    </row>
    <row r="151" spans="1:16" ht="12.75">
      <c r="A151" s="13">
        <v>143</v>
      </c>
      <c r="B151" s="104" t="s">
        <v>240</v>
      </c>
      <c r="C151" s="100" t="s">
        <v>241</v>
      </c>
      <c r="D151" s="100" t="s">
        <v>678</v>
      </c>
      <c r="E151" s="100" t="s">
        <v>56</v>
      </c>
      <c r="F151" s="28">
        <v>2958</v>
      </c>
      <c r="G151" s="97">
        <v>2</v>
      </c>
      <c r="H151" s="28">
        <f t="shared" si="6"/>
        <v>2858</v>
      </c>
      <c r="I151" s="42">
        <f t="shared" si="7"/>
        <v>0.0676132521974307</v>
      </c>
      <c r="J151" s="32"/>
      <c r="K151" s="14"/>
      <c r="L151" s="37">
        <f t="shared" si="8"/>
        <v>0</v>
      </c>
      <c r="M151" s="29"/>
      <c r="N151" s="11"/>
      <c r="O151" s="12"/>
      <c r="P151" s="107" t="s">
        <v>279</v>
      </c>
    </row>
    <row r="152" spans="1:16" ht="12.75">
      <c r="A152" s="13">
        <v>144</v>
      </c>
      <c r="B152" s="146" t="s">
        <v>483</v>
      </c>
      <c r="C152" s="100" t="s">
        <v>232</v>
      </c>
      <c r="D152" s="115" t="s">
        <v>466</v>
      </c>
      <c r="E152" s="133" t="s">
        <v>53</v>
      </c>
      <c r="F152" s="28">
        <v>2908</v>
      </c>
      <c r="G152" s="122">
        <v>1</v>
      </c>
      <c r="H152" s="28">
        <f t="shared" si="6"/>
        <v>2858</v>
      </c>
      <c r="I152" s="42">
        <f t="shared" si="7"/>
        <v>0.0343878954607978</v>
      </c>
      <c r="J152" s="32"/>
      <c r="K152" s="14"/>
      <c r="L152" s="37">
        <f t="shared" si="8"/>
        <v>0</v>
      </c>
      <c r="M152" s="32"/>
      <c r="N152" s="11"/>
      <c r="O152" s="12"/>
      <c r="P152" s="107" t="s">
        <v>280</v>
      </c>
    </row>
    <row r="153" spans="1:16" ht="12.75">
      <c r="A153" s="13">
        <v>145</v>
      </c>
      <c r="B153" s="100" t="s">
        <v>134</v>
      </c>
      <c r="C153" s="100" t="s">
        <v>135</v>
      </c>
      <c r="D153" s="109" t="s">
        <v>120</v>
      </c>
      <c r="E153" s="100" t="s">
        <v>54</v>
      </c>
      <c r="F153" s="28">
        <v>2906</v>
      </c>
      <c r="G153" s="97">
        <v>1</v>
      </c>
      <c r="H153" s="28">
        <f t="shared" si="6"/>
        <v>2856</v>
      </c>
      <c r="I153" s="42">
        <f t="shared" si="7"/>
        <v>0.034411562284927734</v>
      </c>
      <c r="J153" s="32"/>
      <c r="K153" s="14"/>
      <c r="L153" s="37">
        <f t="shared" si="8"/>
        <v>0</v>
      </c>
      <c r="M153" s="32"/>
      <c r="N153" s="11"/>
      <c r="O153" s="12"/>
      <c r="P153" s="107" t="s">
        <v>65</v>
      </c>
    </row>
    <row r="154" spans="1:16" ht="12.75">
      <c r="A154" s="13">
        <v>146</v>
      </c>
      <c r="B154" s="104" t="s">
        <v>641</v>
      </c>
      <c r="C154" s="104" t="s">
        <v>642</v>
      </c>
      <c r="D154" s="100" t="s">
        <v>730</v>
      </c>
      <c r="E154" s="133" t="s">
        <v>54</v>
      </c>
      <c r="F154" s="28">
        <v>2955</v>
      </c>
      <c r="G154" s="97">
        <v>2</v>
      </c>
      <c r="H154" s="28">
        <f t="shared" si="6"/>
        <v>2855</v>
      </c>
      <c r="I154" s="42">
        <f t="shared" si="7"/>
        <v>0.0676818950930626</v>
      </c>
      <c r="J154" s="112"/>
      <c r="K154" s="14"/>
      <c r="L154" s="37">
        <f t="shared" si="8"/>
        <v>0</v>
      </c>
      <c r="M154" s="98"/>
      <c r="N154" s="11"/>
      <c r="O154" s="12"/>
      <c r="P154" s="107" t="s">
        <v>657</v>
      </c>
    </row>
    <row r="155" spans="1:16" ht="12.75">
      <c r="A155" s="13">
        <v>147</v>
      </c>
      <c r="B155" s="100" t="s">
        <v>543</v>
      </c>
      <c r="C155" s="100" t="s">
        <v>366</v>
      </c>
      <c r="D155" s="108" t="s">
        <v>544</v>
      </c>
      <c r="E155" s="133" t="s">
        <v>52</v>
      </c>
      <c r="F155" s="28">
        <v>2948</v>
      </c>
      <c r="G155" s="97">
        <v>2</v>
      </c>
      <c r="H155" s="28">
        <f t="shared" si="6"/>
        <v>2848</v>
      </c>
      <c r="I155" s="42">
        <f t="shared" si="7"/>
        <v>0.06784260515603799</v>
      </c>
      <c r="J155" s="32"/>
      <c r="K155" s="14"/>
      <c r="L155" s="37">
        <f t="shared" si="8"/>
        <v>0</v>
      </c>
      <c r="M155" s="32"/>
      <c r="N155" s="11"/>
      <c r="O155" s="12"/>
      <c r="P155" s="107" t="s">
        <v>571</v>
      </c>
    </row>
    <row r="156" spans="1:16" ht="12.75">
      <c r="A156" s="13">
        <v>148</v>
      </c>
      <c r="B156" s="104" t="s">
        <v>242</v>
      </c>
      <c r="C156" s="100" t="s">
        <v>243</v>
      </c>
      <c r="D156" s="104" t="s">
        <v>684</v>
      </c>
      <c r="E156" s="100" t="s">
        <v>54</v>
      </c>
      <c r="F156" s="28">
        <v>3176</v>
      </c>
      <c r="G156" s="14">
        <v>7</v>
      </c>
      <c r="H156" s="28">
        <f t="shared" si="6"/>
        <v>2826</v>
      </c>
      <c r="I156" s="42">
        <f t="shared" si="7"/>
        <v>0.2204030226700252</v>
      </c>
      <c r="J156" s="32"/>
      <c r="K156" s="14"/>
      <c r="L156" s="37">
        <f t="shared" si="8"/>
        <v>0</v>
      </c>
      <c r="M156" s="53"/>
      <c r="N156" s="106"/>
      <c r="O156" s="12"/>
      <c r="P156" s="107" t="s">
        <v>279</v>
      </c>
    </row>
    <row r="157" spans="1:16" ht="12.75">
      <c r="A157" s="13">
        <v>149</v>
      </c>
      <c r="B157" s="104" t="s">
        <v>171</v>
      </c>
      <c r="C157" s="116" t="s">
        <v>81</v>
      </c>
      <c r="D157" s="100" t="s">
        <v>669</v>
      </c>
      <c r="E157" s="133" t="s">
        <v>52</v>
      </c>
      <c r="F157" s="28">
        <v>2925</v>
      </c>
      <c r="G157" s="97">
        <v>2</v>
      </c>
      <c r="H157" s="28">
        <f t="shared" si="6"/>
        <v>2825</v>
      </c>
      <c r="I157" s="42">
        <f t="shared" si="7"/>
        <v>0.06837606837606838</v>
      </c>
      <c r="J157" s="32"/>
      <c r="K157" s="14"/>
      <c r="L157" s="37">
        <f t="shared" si="8"/>
        <v>0</v>
      </c>
      <c r="M157" s="29"/>
      <c r="N157" s="11"/>
      <c r="O157" s="12"/>
      <c r="P157" s="107" t="s">
        <v>44</v>
      </c>
    </row>
    <row r="158" spans="1:16" ht="12.75">
      <c r="A158" s="13">
        <v>150</v>
      </c>
      <c r="B158" s="115" t="s">
        <v>424</v>
      </c>
      <c r="C158" s="100" t="s">
        <v>287</v>
      </c>
      <c r="D158" s="109" t="s">
        <v>707</v>
      </c>
      <c r="E158" s="104" t="s">
        <v>54</v>
      </c>
      <c r="F158" s="28">
        <v>3124</v>
      </c>
      <c r="G158" s="97">
        <v>6</v>
      </c>
      <c r="H158" s="28">
        <f t="shared" si="6"/>
        <v>2824</v>
      </c>
      <c r="I158" s="42">
        <f t="shared" si="7"/>
        <v>0.19206145966709345</v>
      </c>
      <c r="J158" s="32"/>
      <c r="K158" s="14"/>
      <c r="L158" s="37">
        <f t="shared" si="8"/>
        <v>0</v>
      </c>
      <c r="M158" s="32"/>
      <c r="N158" s="11"/>
      <c r="O158" s="12"/>
      <c r="P158" s="107" t="s">
        <v>525</v>
      </c>
    </row>
    <row r="159" spans="1:16" ht="12.75">
      <c r="A159" s="13">
        <v>151</v>
      </c>
      <c r="B159" s="100" t="s">
        <v>484</v>
      </c>
      <c r="C159" s="100" t="s">
        <v>388</v>
      </c>
      <c r="D159" s="109" t="s">
        <v>464</v>
      </c>
      <c r="E159" s="133" t="s">
        <v>52</v>
      </c>
      <c r="F159" s="28">
        <v>3123</v>
      </c>
      <c r="G159" s="97">
        <v>6</v>
      </c>
      <c r="H159" s="28">
        <f t="shared" si="6"/>
        <v>2823</v>
      </c>
      <c r="I159" s="42">
        <f t="shared" si="7"/>
        <v>0.19212295869356388</v>
      </c>
      <c r="J159" s="32"/>
      <c r="K159" s="14"/>
      <c r="L159" s="37">
        <f t="shared" si="8"/>
        <v>0</v>
      </c>
      <c r="M159" s="32"/>
      <c r="N159" s="11"/>
      <c r="O159" s="12"/>
      <c r="P159" s="107" t="s">
        <v>280</v>
      </c>
    </row>
    <row r="160" spans="1:16" ht="12.75">
      <c r="A160" s="13">
        <v>152</v>
      </c>
      <c r="B160" s="100" t="s">
        <v>485</v>
      </c>
      <c r="C160" s="100" t="s">
        <v>507</v>
      </c>
      <c r="D160" s="108" t="s">
        <v>462</v>
      </c>
      <c r="E160" s="133" t="s">
        <v>53</v>
      </c>
      <c r="F160" s="28">
        <v>3063</v>
      </c>
      <c r="G160" s="97">
        <v>5</v>
      </c>
      <c r="H160" s="28">
        <f t="shared" si="6"/>
        <v>2813</v>
      </c>
      <c r="I160" s="42">
        <f t="shared" si="7"/>
        <v>0.1632386549134835</v>
      </c>
      <c r="J160" s="32"/>
      <c r="K160" s="14"/>
      <c r="L160" s="37">
        <f t="shared" si="8"/>
        <v>0</v>
      </c>
      <c r="M160" s="32"/>
      <c r="N160" s="11"/>
      <c r="O160" s="12"/>
      <c r="P160" s="107" t="s">
        <v>280</v>
      </c>
    </row>
    <row r="161" spans="1:16" ht="12.75">
      <c r="A161" s="13">
        <v>153</v>
      </c>
      <c r="B161" s="109" t="s">
        <v>244</v>
      </c>
      <c r="C161" s="109" t="s">
        <v>30</v>
      </c>
      <c r="D161" s="100" t="s">
        <v>679</v>
      </c>
      <c r="E161" s="100" t="s">
        <v>56</v>
      </c>
      <c r="F161" s="28">
        <v>3259</v>
      </c>
      <c r="G161" s="118">
        <v>9</v>
      </c>
      <c r="H161" s="28">
        <f t="shared" si="6"/>
        <v>2809</v>
      </c>
      <c r="I161" s="42">
        <f t="shared" si="7"/>
        <v>0.27615833077631174</v>
      </c>
      <c r="J161" s="32"/>
      <c r="K161" s="14"/>
      <c r="L161" s="37">
        <f t="shared" si="8"/>
        <v>0</v>
      </c>
      <c r="M161" s="32"/>
      <c r="N161" s="11"/>
      <c r="O161" s="12"/>
      <c r="P161" s="107" t="s">
        <v>279</v>
      </c>
    </row>
    <row r="162" spans="1:16" ht="12.75">
      <c r="A162" s="13">
        <v>154</v>
      </c>
      <c r="B162" s="104" t="s">
        <v>221</v>
      </c>
      <c r="C162" s="100" t="s">
        <v>38</v>
      </c>
      <c r="D162" s="104" t="s">
        <v>675</v>
      </c>
      <c r="E162" s="100" t="s">
        <v>54</v>
      </c>
      <c r="F162" s="28">
        <v>3301</v>
      </c>
      <c r="G162" s="97">
        <v>10</v>
      </c>
      <c r="H162" s="28">
        <f t="shared" si="6"/>
        <v>2801</v>
      </c>
      <c r="I162" s="42">
        <f t="shared" si="7"/>
        <v>0.3029385034837928</v>
      </c>
      <c r="J162" s="29"/>
      <c r="K162" s="14"/>
      <c r="L162" s="37">
        <f t="shared" si="8"/>
        <v>0</v>
      </c>
      <c r="M162" s="32"/>
      <c r="N162" s="11"/>
      <c r="O162" s="12"/>
      <c r="P162" s="107" t="s">
        <v>60</v>
      </c>
    </row>
    <row r="163" spans="1:16" ht="12.75">
      <c r="A163" s="13">
        <v>155</v>
      </c>
      <c r="B163" s="100" t="s">
        <v>545</v>
      </c>
      <c r="C163" s="100" t="s">
        <v>546</v>
      </c>
      <c r="D163" s="100" t="s">
        <v>715</v>
      </c>
      <c r="E163" s="100" t="s">
        <v>54</v>
      </c>
      <c r="F163" s="28">
        <v>3099</v>
      </c>
      <c r="G163" s="97">
        <v>6</v>
      </c>
      <c r="H163" s="28">
        <f t="shared" si="6"/>
        <v>2799</v>
      </c>
      <c r="I163" s="42">
        <f t="shared" si="7"/>
        <v>0.1936108422071636</v>
      </c>
      <c r="J163" s="32"/>
      <c r="K163" s="14"/>
      <c r="L163" s="37">
        <f t="shared" si="8"/>
        <v>0</v>
      </c>
      <c r="M163" s="32"/>
      <c r="N163" s="11"/>
      <c r="O163" s="12"/>
      <c r="P163" s="107" t="s">
        <v>571</v>
      </c>
    </row>
    <row r="164" spans="1:16" ht="12.75">
      <c r="A164" s="13">
        <v>156</v>
      </c>
      <c r="B164" s="108" t="s">
        <v>426</v>
      </c>
      <c r="C164" s="104" t="s">
        <v>425</v>
      </c>
      <c r="D164" s="108" t="s">
        <v>705</v>
      </c>
      <c r="E164" s="100" t="s">
        <v>52</v>
      </c>
      <c r="F164" s="28">
        <v>2980</v>
      </c>
      <c r="G164" s="118">
        <v>4</v>
      </c>
      <c r="H164" s="28">
        <f t="shared" si="6"/>
        <v>2780</v>
      </c>
      <c r="I164" s="42">
        <f t="shared" si="7"/>
        <v>0.1342281879194631</v>
      </c>
      <c r="J164" s="32"/>
      <c r="K164" s="14"/>
      <c r="L164" s="37">
        <f t="shared" si="8"/>
        <v>0</v>
      </c>
      <c r="M164" s="32"/>
      <c r="N164" s="11"/>
      <c r="O164" s="12"/>
      <c r="P164" s="107" t="s">
        <v>525</v>
      </c>
    </row>
    <row r="165" spans="1:16" ht="12.75">
      <c r="A165" s="13">
        <v>157</v>
      </c>
      <c r="B165" s="104" t="s">
        <v>172</v>
      </c>
      <c r="C165" s="104" t="s">
        <v>50</v>
      </c>
      <c r="D165" s="104" t="s">
        <v>667</v>
      </c>
      <c r="E165" s="133" t="s">
        <v>52</v>
      </c>
      <c r="F165" s="28">
        <v>3023</v>
      </c>
      <c r="G165" s="97">
        <v>5</v>
      </c>
      <c r="H165" s="28">
        <f t="shared" si="6"/>
        <v>2773</v>
      </c>
      <c r="I165" s="42">
        <f t="shared" si="7"/>
        <v>0.16539861065167052</v>
      </c>
      <c r="J165" s="32"/>
      <c r="K165" s="14"/>
      <c r="L165" s="37">
        <f t="shared" si="8"/>
        <v>0</v>
      </c>
      <c r="M165" s="32"/>
      <c r="N165" s="11"/>
      <c r="O165" s="12"/>
      <c r="P165" s="107" t="s">
        <v>44</v>
      </c>
    </row>
    <row r="166" spans="1:16" ht="12.75">
      <c r="A166" s="13">
        <v>158</v>
      </c>
      <c r="B166" s="104" t="s">
        <v>340</v>
      </c>
      <c r="C166" s="104" t="s">
        <v>142</v>
      </c>
      <c r="D166" s="100" t="s">
        <v>330</v>
      </c>
      <c r="E166" s="133" t="s">
        <v>53</v>
      </c>
      <c r="F166" s="28">
        <v>2972</v>
      </c>
      <c r="G166" s="97">
        <v>4</v>
      </c>
      <c r="H166" s="28">
        <f t="shared" si="6"/>
        <v>2772</v>
      </c>
      <c r="I166" s="42">
        <f t="shared" si="7"/>
        <v>0.13458950201884254</v>
      </c>
      <c r="J166" s="32"/>
      <c r="K166" s="14"/>
      <c r="L166" s="37">
        <f t="shared" si="8"/>
        <v>0</v>
      </c>
      <c r="M166" s="32"/>
      <c r="N166" s="11"/>
      <c r="O166" s="12"/>
      <c r="P166" s="107" t="s">
        <v>367</v>
      </c>
    </row>
    <row r="167" spans="1:16" ht="12.75">
      <c r="A167" s="13">
        <v>159</v>
      </c>
      <c r="B167" s="104" t="s">
        <v>486</v>
      </c>
      <c r="C167" s="104" t="s">
        <v>243</v>
      </c>
      <c r="D167" s="105" t="s">
        <v>467</v>
      </c>
      <c r="E167" s="133" t="s">
        <v>53</v>
      </c>
      <c r="F167" s="28">
        <v>2772</v>
      </c>
      <c r="G167" s="97">
        <v>0</v>
      </c>
      <c r="H167" s="28">
        <f t="shared" si="6"/>
        <v>2772</v>
      </c>
      <c r="I167" s="42">
        <f t="shared" si="7"/>
        <v>0</v>
      </c>
      <c r="J167" s="29"/>
      <c r="K167" s="14"/>
      <c r="L167" s="37">
        <f t="shared" si="8"/>
        <v>0</v>
      </c>
      <c r="M167" s="32"/>
      <c r="N167" s="11"/>
      <c r="O167" s="12"/>
      <c r="P167" s="107" t="s">
        <v>280</v>
      </c>
    </row>
    <row r="168" spans="1:16" ht="12.75">
      <c r="A168" s="13">
        <v>160</v>
      </c>
      <c r="B168" s="104" t="s">
        <v>633</v>
      </c>
      <c r="C168" s="104" t="s">
        <v>29</v>
      </c>
      <c r="D168" s="108" t="s">
        <v>727</v>
      </c>
      <c r="E168" s="133" t="s">
        <v>52</v>
      </c>
      <c r="F168" s="28">
        <v>2870</v>
      </c>
      <c r="G168" s="97">
        <v>2</v>
      </c>
      <c r="H168" s="28">
        <f t="shared" si="6"/>
        <v>2770</v>
      </c>
      <c r="I168" s="42">
        <f t="shared" si="7"/>
        <v>0.06968641114982578</v>
      </c>
      <c r="J168" s="112"/>
      <c r="K168" s="14"/>
      <c r="L168" s="37">
        <f t="shared" si="8"/>
        <v>0</v>
      </c>
      <c r="M168" s="98"/>
      <c r="N168" s="11"/>
      <c r="O168" s="12"/>
      <c r="P168" s="107" t="s">
        <v>657</v>
      </c>
    </row>
    <row r="169" spans="1:16" ht="12.75">
      <c r="A169" s="13">
        <v>161</v>
      </c>
      <c r="B169" s="87" t="s">
        <v>136</v>
      </c>
      <c r="C169" s="87" t="s">
        <v>137</v>
      </c>
      <c r="D169" s="100" t="s">
        <v>663</v>
      </c>
      <c r="E169" s="100" t="s">
        <v>54</v>
      </c>
      <c r="F169" s="28">
        <v>3114</v>
      </c>
      <c r="G169" s="14">
        <v>7</v>
      </c>
      <c r="H169" s="28">
        <f t="shared" si="6"/>
        <v>2764</v>
      </c>
      <c r="I169" s="42">
        <f t="shared" si="7"/>
        <v>0.22479126525369297</v>
      </c>
      <c r="J169" s="32"/>
      <c r="K169" s="14"/>
      <c r="L169" s="37">
        <f t="shared" si="8"/>
        <v>0</v>
      </c>
      <c r="M169" s="32"/>
      <c r="N169" s="11"/>
      <c r="O169" s="12"/>
      <c r="P169" s="107" t="s">
        <v>65</v>
      </c>
    </row>
    <row r="170" spans="1:16" ht="12.75">
      <c r="A170" s="13">
        <v>162</v>
      </c>
      <c r="B170" s="104" t="s">
        <v>487</v>
      </c>
      <c r="C170" s="104" t="s">
        <v>274</v>
      </c>
      <c r="D170" s="104" t="s">
        <v>460</v>
      </c>
      <c r="E170" s="100" t="s">
        <v>54</v>
      </c>
      <c r="F170" s="28">
        <v>2802</v>
      </c>
      <c r="G170" s="97">
        <v>1</v>
      </c>
      <c r="H170" s="28">
        <f t="shared" si="6"/>
        <v>2752</v>
      </c>
      <c r="I170" s="42">
        <f t="shared" si="7"/>
        <v>0.03568879371877231</v>
      </c>
      <c r="J170" s="32"/>
      <c r="K170" s="14"/>
      <c r="L170" s="37">
        <f t="shared" si="8"/>
        <v>0</v>
      </c>
      <c r="M170" s="32"/>
      <c r="N170" s="11"/>
      <c r="O170" s="12"/>
      <c r="P170" s="107" t="s">
        <v>280</v>
      </c>
    </row>
    <row r="171" spans="1:16" ht="12.75">
      <c r="A171" s="13">
        <v>163</v>
      </c>
      <c r="B171" s="104" t="s">
        <v>616</v>
      </c>
      <c r="C171" s="116" t="s">
        <v>615</v>
      </c>
      <c r="D171" s="104" t="s">
        <v>723</v>
      </c>
      <c r="E171" s="100" t="s">
        <v>56</v>
      </c>
      <c r="F171" s="28">
        <v>3448</v>
      </c>
      <c r="G171" s="14">
        <v>14</v>
      </c>
      <c r="H171" s="28">
        <f t="shared" si="6"/>
        <v>2748</v>
      </c>
      <c r="I171" s="42">
        <f t="shared" si="7"/>
        <v>0.40603248259860786</v>
      </c>
      <c r="J171" s="32"/>
      <c r="K171" s="14"/>
      <c r="L171" s="37">
        <f t="shared" si="8"/>
        <v>0</v>
      </c>
      <c r="M171" s="32"/>
      <c r="N171" s="11"/>
      <c r="O171" s="12"/>
      <c r="P171" s="107" t="s">
        <v>629</v>
      </c>
    </row>
    <row r="172" spans="1:16" ht="12.75">
      <c r="A172" s="13">
        <v>164</v>
      </c>
      <c r="B172" s="104" t="s">
        <v>643</v>
      </c>
      <c r="C172" s="104" t="s">
        <v>246</v>
      </c>
      <c r="D172" s="100" t="s">
        <v>733</v>
      </c>
      <c r="E172" s="133" t="s">
        <v>54</v>
      </c>
      <c r="F172" s="28">
        <v>2847</v>
      </c>
      <c r="G172" s="97">
        <v>2</v>
      </c>
      <c r="H172" s="28">
        <f t="shared" si="6"/>
        <v>2747</v>
      </c>
      <c r="I172" s="42">
        <f t="shared" si="7"/>
        <v>0.07024938531787847</v>
      </c>
      <c r="J172" s="112"/>
      <c r="K172" s="14"/>
      <c r="L172" s="37">
        <f t="shared" si="8"/>
        <v>0</v>
      </c>
      <c r="M172" s="98"/>
      <c r="N172" s="11"/>
      <c r="O172" s="12"/>
      <c r="P172" s="107" t="s">
        <v>657</v>
      </c>
    </row>
    <row r="173" spans="1:16" ht="12.75">
      <c r="A173" s="13">
        <v>165</v>
      </c>
      <c r="B173" s="104" t="s">
        <v>644</v>
      </c>
      <c r="C173" s="104" t="s">
        <v>214</v>
      </c>
      <c r="D173" s="100" t="s">
        <v>730</v>
      </c>
      <c r="E173" s="133" t="s">
        <v>52</v>
      </c>
      <c r="F173" s="28">
        <v>3039</v>
      </c>
      <c r="G173" s="97">
        <v>6</v>
      </c>
      <c r="H173" s="28">
        <f t="shared" si="6"/>
        <v>2739</v>
      </c>
      <c r="I173" s="42">
        <f t="shared" si="7"/>
        <v>0.19743336623889435</v>
      </c>
      <c r="J173" s="112"/>
      <c r="K173" s="14"/>
      <c r="L173" s="37">
        <f t="shared" si="8"/>
        <v>0</v>
      </c>
      <c r="M173" s="98"/>
      <c r="N173" s="11"/>
      <c r="O173" s="12"/>
      <c r="P173" s="107" t="s">
        <v>657</v>
      </c>
    </row>
    <row r="174" spans="1:16" ht="12.75">
      <c r="A174" s="13">
        <v>166</v>
      </c>
      <c r="B174" s="87" t="s">
        <v>586</v>
      </c>
      <c r="C174" s="87" t="s">
        <v>45</v>
      </c>
      <c r="D174" s="110" t="s">
        <v>582</v>
      </c>
      <c r="E174" s="100" t="s">
        <v>54</v>
      </c>
      <c r="F174" s="28">
        <v>3039</v>
      </c>
      <c r="G174" s="97">
        <v>6</v>
      </c>
      <c r="H174" s="28">
        <f t="shared" si="6"/>
        <v>2739</v>
      </c>
      <c r="I174" s="42">
        <f t="shared" si="7"/>
        <v>0.19743336623889435</v>
      </c>
      <c r="J174" s="32"/>
      <c r="K174" s="14"/>
      <c r="L174" s="37">
        <f t="shared" si="8"/>
        <v>0</v>
      </c>
      <c r="M174" s="32"/>
      <c r="N174" s="11"/>
      <c r="O174" s="12"/>
      <c r="P174" s="107" t="s">
        <v>597</v>
      </c>
    </row>
    <row r="175" spans="1:16" ht="12.75">
      <c r="A175" s="13">
        <v>167</v>
      </c>
      <c r="B175" s="104" t="s">
        <v>97</v>
      </c>
      <c r="C175" s="116" t="s">
        <v>39</v>
      </c>
      <c r="D175" s="111" t="s">
        <v>215</v>
      </c>
      <c r="E175" s="133" t="s">
        <v>52</v>
      </c>
      <c r="F175" s="28">
        <v>2885</v>
      </c>
      <c r="G175" s="97">
        <v>3</v>
      </c>
      <c r="H175" s="28">
        <f t="shared" si="6"/>
        <v>2735</v>
      </c>
      <c r="I175" s="42">
        <f t="shared" si="7"/>
        <v>0.10398613518197573</v>
      </c>
      <c r="J175" s="32"/>
      <c r="K175" s="14"/>
      <c r="L175" s="37">
        <f t="shared" si="8"/>
        <v>0</v>
      </c>
      <c r="M175" s="29"/>
      <c r="N175" s="106"/>
      <c r="O175" s="12"/>
      <c r="P175" s="107" t="s">
        <v>60</v>
      </c>
    </row>
    <row r="176" spans="1:16" ht="12.75">
      <c r="A176" s="13">
        <v>168</v>
      </c>
      <c r="B176" s="104" t="s">
        <v>245</v>
      </c>
      <c r="C176" s="100" t="s">
        <v>246</v>
      </c>
      <c r="D176" s="100" t="s">
        <v>679</v>
      </c>
      <c r="E176" s="133" t="s">
        <v>52</v>
      </c>
      <c r="F176" s="28">
        <v>3023</v>
      </c>
      <c r="G176" s="97">
        <v>6</v>
      </c>
      <c r="H176" s="28">
        <f t="shared" si="6"/>
        <v>2723</v>
      </c>
      <c r="I176" s="42">
        <f t="shared" si="7"/>
        <v>0.19847833278200464</v>
      </c>
      <c r="J176" s="29"/>
      <c r="K176" s="14"/>
      <c r="L176" s="37">
        <f t="shared" si="8"/>
        <v>0</v>
      </c>
      <c r="M176" s="32"/>
      <c r="N176" s="11"/>
      <c r="O176" s="12"/>
      <c r="P176" s="107" t="s">
        <v>279</v>
      </c>
    </row>
    <row r="177" spans="1:16" ht="12.75">
      <c r="A177" s="13">
        <v>169</v>
      </c>
      <c r="B177" s="104" t="s">
        <v>341</v>
      </c>
      <c r="C177" s="116" t="s">
        <v>62</v>
      </c>
      <c r="D177" s="100" t="s">
        <v>327</v>
      </c>
      <c r="E177" s="100" t="s">
        <v>54</v>
      </c>
      <c r="F177" s="28">
        <v>3323</v>
      </c>
      <c r="G177" s="97">
        <v>12</v>
      </c>
      <c r="H177" s="28">
        <f t="shared" si="6"/>
        <v>2723</v>
      </c>
      <c r="I177" s="42">
        <f t="shared" si="7"/>
        <v>0.3611194703581101</v>
      </c>
      <c r="J177" s="32"/>
      <c r="K177" s="14"/>
      <c r="L177" s="37">
        <f t="shared" si="8"/>
        <v>0</v>
      </c>
      <c r="M177" s="98"/>
      <c r="N177" s="11"/>
      <c r="O177" s="12"/>
      <c r="P177" s="107" t="s">
        <v>367</v>
      </c>
    </row>
    <row r="178" spans="1:16" ht="12.75">
      <c r="A178" s="13">
        <v>170</v>
      </c>
      <c r="B178" s="100" t="s">
        <v>342</v>
      </c>
      <c r="C178" s="100" t="s">
        <v>118</v>
      </c>
      <c r="D178" s="104" t="s">
        <v>330</v>
      </c>
      <c r="E178" s="133" t="s">
        <v>52</v>
      </c>
      <c r="F178" s="28">
        <v>2921</v>
      </c>
      <c r="G178" s="97">
        <v>4</v>
      </c>
      <c r="H178" s="28">
        <f t="shared" si="6"/>
        <v>2721</v>
      </c>
      <c r="I178" s="42">
        <f t="shared" si="7"/>
        <v>0.13693940431359122</v>
      </c>
      <c r="J178" s="32"/>
      <c r="K178" s="14"/>
      <c r="L178" s="37">
        <f t="shared" si="8"/>
        <v>0</v>
      </c>
      <c r="M178" s="32"/>
      <c r="N178" s="11"/>
      <c r="O178" s="12"/>
      <c r="P178" s="107" t="s">
        <v>367</v>
      </c>
    </row>
    <row r="179" spans="1:16" ht="12.75">
      <c r="A179" s="13">
        <v>171</v>
      </c>
      <c r="B179" s="100" t="s">
        <v>75</v>
      </c>
      <c r="C179" s="100" t="s">
        <v>138</v>
      </c>
      <c r="D179" s="113" t="s">
        <v>659</v>
      </c>
      <c r="E179" s="104" t="s">
        <v>53</v>
      </c>
      <c r="F179" s="28">
        <v>2866</v>
      </c>
      <c r="G179" s="97">
        <v>3</v>
      </c>
      <c r="H179" s="28">
        <f t="shared" si="6"/>
        <v>2716</v>
      </c>
      <c r="I179" s="42">
        <f t="shared" si="7"/>
        <v>0.10467550593161201</v>
      </c>
      <c r="J179" s="32"/>
      <c r="K179" s="14"/>
      <c r="L179" s="37">
        <f t="shared" si="8"/>
        <v>0</v>
      </c>
      <c r="M179" s="32"/>
      <c r="N179" s="11"/>
      <c r="O179" s="12"/>
      <c r="P179" s="107" t="s">
        <v>65</v>
      </c>
    </row>
    <row r="180" spans="1:16" ht="12.75">
      <c r="A180" s="13">
        <v>172</v>
      </c>
      <c r="B180" s="100" t="s">
        <v>96</v>
      </c>
      <c r="C180" s="100" t="s">
        <v>39</v>
      </c>
      <c r="D180" s="104" t="s">
        <v>675</v>
      </c>
      <c r="E180" s="133" t="s">
        <v>52</v>
      </c>
      <c r="F180" s="28">
        <v>2915</v>
      </c>
      <c r="G180" s="97">
        <v>4</v>
      </c>
      <c r="H180" s="28">
        <f t="shared" si="6"/>
        <v>2715</v>
      </c>
      <c r="I180" s="42">
        <f t="shared" si="7"/>
        <v>0.13722126929674097</v>
      </c>
      <c r="J180" s="32"/>
      <c r="K180" s="14"/>
      <c r="L180" s="37">
        <f t="shared" si="8"/>
        <v>0</v>
      </c>
      <c r="M180" s="32"/>
      <c r="N180" s="11"/>
      <c r="O180" s="12"/>
      <c r="P180" s="107" t="s">
        <v>60</v>
      </c>
    </row>
    <row r="181" spans="1:16" ht="12.75">
      <c r="A181" s="13">
        <v>173</v>
      </c>
      <c r="B181" s="108" t="s">
        <v>343</v>
      </c>
      <c r="C181" s="108" t="s">
        <v>38</v>
      </c>
      <c r="D181" s="108" t="s">
        <v>693</v>
      </c>
      <c r="E181" s="100" t="s">
        <v>56</v>
      </c>
      <c r="F181" s="28">
        <v>2913</v>
      </c>
      <c r="G181" s="14">
        <v>4</v>
      </c>
      <c r="H181" s="28">
        <f t="shared" si="6"/>
        <v>2713</v>
      </c>
      <c r="I181" s="42">
        <f t="shared" si="7"/>
        <v>0.13731548232063165</v>
      </c>
      <c r="J181" s="32"/>
      <c r="K181" s="14"/>
      <c r="L181" s="37">
        <f t="shared" si="8"/>
        <v>0</v>
      </c>
      <c r="M181" s="32"/>
      <c r="N181" s="11"/>
      <c r="O181" s="12"/>
      <c r="P181" s="107" t="s">
        <v>367</v>
      </c>
    </row>
    <row r="182" spans="1:16" ht="12.75">
      <c r="A182" s="13">
        <v>174</v>
      </c>
      <c r="B182" s="100" t="s">
        <v>384</v>
      </c>
      <c r="C182" s="100" t="s">
        <v>385</v>
      </c>
      <c r="D182" s="108" t="s">
        <v>700</v>
      </c>
      <c r="E182" s="104" t="s">
        <v>52</v>
      </c>
      <c r="F182" s="28">
        <v>3062</v>
      </c>
      <c r="G182" s="97">
        <v>7</v>
      </c>
      <c r="H182" s="28">
        <f t="shared" si="6"/>
        <v>2712</v>
      </c>
      <c r="I182" s="42">
        <f t="shared" si="7"/>
        <v>0.22860875244937948</v>
      </c>
      <c r="J182" s="32">
        <v>55</v>
      </c>
      <c r="K182" s="14">
        <v>4</v>
      </c>
      <c r="L182" s="37">
        <f t="shared" si="8"/>
        <v>4500</v>
      </c>
      <c r="M182" s="32"/>
      <c r="N182" s="11"/>
      <c r="O182" s="12"/>
      <c r="P182" s="107" t="s">
        <v>402</v>
      </c>
    </row>
    <row r="183" spans="1:16" ht="12.75">
      <c r="A183" s="13">
        <v>175</v>
      </c>
      <c r="B183" s="105" t="s">
        <v>488</v>
      </c>
      <c r="C183" s="100" t="s">
        <v>261</v>
      </c>
      <c r="D183" s="113" t="s">
        <v>468</v>
      </c>
      <c r="E183" s="133" t="s">
        <v>52</v>
      </c>
      <c r="F183" s="28">
        <v>3058</v>
      </c>
      <c r="G183" s="97">
        <v>7</v>
      </c>
      <c r="H183" s="28">
        <f t="shared" si="6"/>
        <v>2708</v>
      </c>
      <c r="I183" s="42">
        <f t="shared" si="7"/>
        <v>0.22890778286461738</v>
      </c>
      <c r="J183" s="32"/>
      <c r="K183" s="14"/>
      <c r="L183" s="37">
        <f t="shared" si="8"/>
        <v>0</v>
      </c>
      <c r="M183" s="32"/>
      <c r="N183" s="11"/>
      <c r="O183" s="12"/>
      <c r="P183" s="107" t="s">
        <v>280</v>
      </c>
    </row>
    <row r="184" spans="1:16" ht="12.75">
      <c r="A184" s="13">
        <v>176</v>
      </c>
      <c r="B184" s="108" t="s">
        <v>139</v>
      </c>
      <c r="C184" s="108" t="s">
        <v>40</v>
      </c>
      <c r="D184" s="108" t="s">
        <v>661</v>
      </c>
      <c r="E184" s="104" t="s">
        <v>56</v>
      </c>
      <c r="F184" s="28">
        <v>2845</v>
      </c>
      <c r="G184" s="15">
        <v>3</v>
      </c>
      <c r="H184" s="28">
        <f t="shared" si="6"/>
        <v>2695</v>
      </c>
      <c r="I184" s="42">
        <f t="shared" si="7"/>
        <v>0.1054481546572935</v>
      </c>
      <c r="J184" s="32"/>
      <c r="K184" s="14"/>
      <c r="L184" s="37">
        <f t="shared" si="8"/>
        <v>0</v>
      </c>
      <c r="M184" s="32"/>
      <c r="N184" s="11"/>
      <c r="O184" s="12"/>
      <c r="P184" s="107" t="s">
        <v>65</v>
      </c>
    </row>
    <row r="185" spans="1:16" ht="12.75">
      <c r="A185" s="13">
        <v>177</v>
      </c>
      <c r="B185" s="104" t="s">
        <v>617</v>
      </c>
      <c r="C185" s="100" t="s">
        <v>610</v>
      </c>
      <c r="D185" s="108" t="s">
        <v>726</v>
      </c>
      <c r="E185" s="100" t="s">
        <v>54</v>
      </c>
      <c r="F185" s="28">
        <v>2945</v>
      </c>
      <c r="G185" s="97">
        <v>5</v>
      </c>
      <c r="H185" s="28">
        <f t="shared" si="6"/>
        <v>2695</v>
      </c>
      <c r="I185" s="42">
        <f t="shared" si="7"/>
        <v>0.1697792869269949</v>
      </c>
      <c r="J185" s="32"/>
      <c r="K185" s="14"/>
      <c r="L185" s="37">
        <f t="shared" si="8"/>
        <v>0</v>
      </c>
      <c r="M185" s="32"/>
      <c r="N185" s="11"/>
      <c r="O185" s="12"/>
      <c r="P185" s="107" t="s">
        <v>629</v>
      </c>
    </row>
    <row r="186" spans="1:16" ht="12.75">
      <c r="A186" s="13">
        <v>178</v>
      </c>
      <c r="B186" s="104" t="s">
        <v>645</v>
      </c>
      <c r="C186" s="104" t="s">
        <v>646</v>
      </c>
      <c r="D186" s="100" t="s">
        <v>731</v>
      </c>
      <c r="E186" s="133" t="s">
        <v>54</v>
      </c>
      <c r="F186" s="28">
        <v>2838</v>
      </c>
      <c r="G186" s="97">
        <v>3</v>
      </c>
      <c r="H186" s="28">
        <f t="shared" si="6"/>
        <v>2688</v>
      </c>
      <c r="I186" s="42">
        <f t="shared" si="7"/>
        <v>0.10570824524312897</v>
      </c>
      <c r="J186" s="112"/>
      <c r="K186" s="14"/>
      <c r="L186" s="37">
        <f t="shared" si="8"/>
        <v>0</v>
      </c>
      <c r="M186" s="98"/>
      <c r="N186" s="11"/>
      <c r="O186" s="12"/>
      <c r="P186" s="107" t="s">
        <v>657</v>
      </c>
    </row>
    <row r="187" spans="1:16" ht="12.75">
      <c r="A187" s="13">
        <v>179</v>
      </c>
      <c r="B187" s="108" t="s">
        <v>140</v>
      </c>
      <c r="C187" s="108" t="s">
        <v>62</v>
      </c>
      <c r="D187" s="104" t="s">
        <v>125</v>
      </c>
      <c r="E187" s="104" t="s">
        <v>54</v>
      </c>
      <c r="F187" s="28">
        <v>3384</v>
      </c>
      <c r="G187" s="97">
        <v>14</v>
      </c>
      <c r="H187" s="28">
        <f t="shared" si="6"/>
        <v>2684</v>
      </c>
      <c r="I187" s="42">
        <f t="shared" si="7"/>
        <v>0.41371158392434987</v>
      </c>
      <c r="J187" s="32"/>
      <c r="K187" s="14"/>
      <c r="L187" s="37">
        <f t="shared" si="8"/>
        <v>0</v>
      </c>
      <c r="M187" s="32"/>
      <c r="N187" s="11"/>
      <c r="O187" s="12"/>
      <c r="P187" s="107" t="s">
        <v>65</v>
      </c>
    </row>
    <row r="188" spans="1:16" ht="12.75">
      <c r="A188" s="13">
        <v>180</v>
      </c>
      <c r="B188" s="105" t="s">
        <v>489</v>
      </c>
      <c r="C188" s="116" t="s">
        <v>34</v>
      </c>
      <c r="D188" s="100" t="s">
        <v>469</v>
      </c>
      <c r="E188" s="133" t="s">
        <v>52</v>
      </c>
      <c r="F188" s="28">
        <v>3433</v>
      </c>
      <c r="G188" s="97">
        <v>15</v>
      </c>
      <c r="H188" s="28">
        <f t="shared" si="6"/>
        <v>2683</v>
      </c>
      <c r="I188" s="42">
        <f t="shared" si="7"/>
        <v>0.4369356248179435</v>
      </c>
      <c r="J188" s="32"/>
      <c r="K188" s="14"/>
      <c r="L188" s="37">
        <f t="shared" si="8"/>
        <v>0</v>
      </c>
      <c r="M188" s="32"/>
      <c r="N188" s="11"/>
      <c r="O188" s="12"/>
      <c r="P188" s="107" t="s">
        <v>280</v>
      </c>
    </row>
    <row r="189" spans="1:16" ht="12.75">
      <c r="A189" s="13">
        <v>181</v>
      </c>
      <c r="B189" s="104" t="s">
        <v>618</v>
      </c>
      <c r="C189" s="116" t="s">
        <v>153</v>
      </c>
      <c r="D189" s="117" t="s">
        <v>720</v>
      </c>
      <c r="E189" s="133" t="s">
        <v>53</v>
      </c>
      <c r="F189" s="28">
        <v>2928</v>
      </c>
      <c r="G189" s="14">
        <v>5</v>
      </c>
      <c r="H189" s="28">
        <f t="shared" si="6"/>
        <v>2678</v>
      </c>
      <c r="I189" s="42">
        <f t="shared" si="7"/>
        <v>0.17076502732240437</v>
      </c>
      <c r="J189" s="32"/>
      <c r="K189" s="14"/>
      <c r="L189" s="37">
        <f t="shared" si="8"/>
        <v>0</v>
      </c>
      <c r="M189" s="32"/>
      <c r="N189" s="106"/>
      <c r="O189" s="12"/>
      <c r="P189" s="107" t="s">
        <v>629</v>
      </c>
    </row>
    <row r="190" spans="1:16" ht="12.75">
      <c r="A190" s="13">
        <v>182</v>
      </c>
      <c r="B190" s="104" t="s">
        <v>173</v>
      </c>
      <c r="C190" s="104" t="s">
        <v>25</v>
      </c>
      <c r="D190" s="104" t="s">
        <v>667</v>
      </c>
      <c r="E190" s="100" t="s">
        <v>54</v>
      </c>
      <c r="F190" s="28">
        <v>2877</v>
      </c>
      <c r="G190" s="14">
        <v>4</v>
      </c>
      <c r="H190" s="28">
        <f t="shared" si="6"/>
        <v>2677</v>
      </c>
      <c r="I190" s="42">
        <f t="shared" si="7"/>
        <v>0.13903371567605144</v>
      </c>
      <c r="J190" s="29"/>
      <c r="K190" s="14"/>
      <c r="L190" s="37">
        <f t="shared" si="8"/>
        <v>0</v>
      </c>
      <c r="M190" s="32"/>
      <c r="N190" s="11"/>
      <c r="O190" s="12"/>
      <c r="P190" s="107" t="s">
        <v>44</v>
      </c>
    </row>
    <row r="191" spans="1:16" ht="12.75">
      <c r="A191" s="13">
        <v>183</v>
      </c>
      <c r="B191" s="115" t="s">
        <v>200</v>
      </c>
      <c r="C191" s="100" t="s">
        <v>36</v>
      </c>
      <c r="D191" s="111" t="s">
        <v>673</v>
      </c>
      <c r="E191" s="100" t="s">
        <v>52</v>
      </c>
      <c r="F191" s="28">
        <v>2923</v>
      </c>
      <c r="G191" s="122">
        <v>5</v>
      </c>
      <c r="H191" s="28">
        <f t="shared" si="6"/>
        <v>2673</v>
      </c>
      <c r="I191" s="42">
        <f t="shared" si="7"/>
        <v>0.17105713308244952</v>
      </c>
      <c r="J191" s="32"/>
      <c r="K191" s="14"/>
      <c r="L191" s="37">
        <f t="shared" si="8"/>
        <v>0</v>
      </c>
      <c r="M191" s="32"/>
      <c r="N191" s="11"/>
      <c r="O191" s="12"/>
      <c r="P191" s="107" t="s">
        <v>78</v>
      </c>
    </row>
    <row r="192" spans="1:16" ht="12.75">
      <c r="A192" s="13">
        <v>184</v>
      </c>
      <c r="B192" s="105" t="s">
        <v>174</v>
      </c>
      <c r="C192" s="100" t="s">
        <v>26</v>
      </c>
      <c r="D192" s="104" t="s">
        <v>667</v>
      </c>
      <c r="E192" s="100" t="s">
        <v>54</v>
      </c>
      <c r="F192" s="28">
        <v>3114</v>
      </c>
      <c r="G192" s="97">
        <v>9</v>
      </c>
      <c r="H192" s="28">
        <f t="shared" si="6"/>
        <v>2664</v>
      </c>
      <c r="I192" s="42">
        <f t="shared" si="7"/>
        <v>0.2890173410404624</v>
      </c>
      <c r="J192" s="32"/>
      <c r="K192" s="14"/>
      <c r="L192" s="37">
        <f t="shared" si="8"/>
        <v>0</v>
      </c>
      <c r="M192" s="32"/>
      <c r="N192" s="11"/>
      <c r="O192" s="12"/>
      <c r="P192" s="107" t="s">
        <v>44</v>
      </c>
    </row>
    <row r="193" spans="1:16" ht="12.75">
      <c r="A193" s="13">
        <v>185</v>
      </c>
      <c r="B193" s="105" t="s">
        <v>547</v>
      </c>
      <c r="C193" s="100" t="s">
        <v>523</v>
      </c>
      <c r="D193" s="113" t="s">
        <v>714</v>
      </c>
      <c r="E193" s="100" t="s">
        <v>53</v>
      </c>
      <c r="F193" s="28">
        <v>3005</v>
      </c>
      <c r="G193" s="97">
        <v>7</v>
      </c>
      <c r="H193" s="28">
        <f t="shared" si="6"/>
        <v>2655</v>
      </c>
      <c r="I193" s="42">
        <f t="shared" si="7"/>
        <v>0.23294509151414308</v>
      </c>
      <c r="J193" s="32"/>
      <c r="K193" s="14"/>
      <c r="L193" s="37">
        <f t="shared" si="8"/>
        <v>0</v>
      </c>
      <c r="M193" s="32"/>
      <c r="N193" s="11"/>
      <c r="O193" s="12"/>
      <c r="P193" s="107" t="s">
        <v>571</v>
      </c>
    </row>
    <row r="194" spans="1:16" ht="12.75">
      <c r="A194" s="13">
        <v>186</v>
      </c>
      <c r="B194" s="104" t="s">
        <v>647</v>
      </c>
      <c r="C194" s="104" t="s">
        <v>31</v>
      </c>
      <c r="D194" s="100" t="s">
        <v>731</v>
      </c>
      <c r="E194" s="133" t="s">
        <v>53</v>
      </c>
      <c r="F194" s="28">
        <v>2804</v>
      </c>
      <c r="G194" s="97">
        <v>3</v>
      </c>
      <c r="H194" s="28">
        <f t="shared" si="6"/>
        <v>2654</v>
      </c>
      <c r="I194" s="42">
        <f t="shared" si="7"/>
        <v>0.10699001426533523</v>
      </c>
      <c r="J194" s="112"/>
      <c r="K194" s="14"/>
      <c r="L194" s="37">
        <f t="shared" si="8"/>
        <v>0</v>
      </c>
      <c r="M194" s="98"/>
      <c r="N194" s="11"/>
      <c r="O194" s="12"/>
      <c r="P194" s="107" t="s">
        <v>657</v>
      </c>
    </row>
    <row r="195" spans="1:16" ht="12.75">
      <c r="A195" s="13">
        <v>187</v>
      </c>
      <c r="B195" s="104" t="s">
        <v>344</v>
      </c>
      <c r="C195" s="116" t="s">
        <v>137</v>
      </c>
      <c r="D195" s="105" t="s">
        <v>694</v>
      </c>
      <c r="E195" s="133" t="s">
        <v>53</v>
      </c>
      <c r="F195" s="28">
        <v>2898</v>
      </c>
      <c r="G195" s="97">
        <v>5</v>
      </c>
      <c r="H195" s="28">
        <f t="shared" si="6"/>
        <v>2648</v>
      </c>
      <c r="I195" s="42">
        <f t="shared" si="7"/>
        <v>0.1725327812284334</v>
      </c>
      <c r="J195" s="32"/>
      <c r="K195" s="14"/>
      <c r="L195" s="37">
        <f t="shared" si="8"/>
        <v>0</v>
      </c>
      <c r="M195" s="32"/>
      <c r="N195" s="11"/>
      <c r="O195" s="12"/>
      <c r="P195" s="107" t="s">
        <v>367</v>
      </c>
    </row>
    <row r="196" spans="1:16" ht="12.75">
      <c r="A196" s="13">
        <v>188</v>
      </c>
      <c r="B196" s="104" t="s">
        <v>345</v>
      </c>
      <c r="C196" s="100" t="s">
        <v>346</v>
      </c>
      <c r="D196" s="146" t="s">
        <v>696</v>
      </c>
      <c r="E196" s="100" t="s">
        <v>54</v>
      </c>
      <c r="F196" s="28">
        <v>2733</v>
      </c>
      <c r="G196" s="97">
        <v>2</v>
      </c>
      <c r="H196" s="28">
        <f t="shared" si="6"/>
        <v>2633</v>
      </c>
      <c r="I196" s="42">
        <f t="shared" si="7"/>
        <v>0.07317965605561653</v>
      </c>
      <c r="J196" s="32"/>
      <c r="K196" s="14"/>
      <c r="L196" s="37">
        <f t="shared" si="8"/>
        <v>0</v>
      </c>
      <c r="M196" s="29"/>
      <c r="N196" s="11"/>
      <c r="O196" s="12"/>
      <c r="P196" s="107" t="s">
        <v>367</v>
      </c>
    </row>
    <row r="197" spans="1:16" ht="12.75">
      <c r="A197" s="13">
        <v>189</v>
      </c>
      <c r="B197" s="100" t="s">
        <v>347</v>
      </c>
      <c r="C197" s="100" t="s">
        <v>348</v>
      </c>
      <c r="D197" s="105" t="s">
        <v>694</v>
      </c>
      <c r="E197" s="133" t="s">
        <v>53</v>
      </c>
      <c r="F197" s="28">
        <v>2929</v>
      </c>
      <c r="G197" s="97">
        <v>6</v>
      </c>
      <c r="H197" s="28">
        <f t="shared" si="6"/>
        <v>2629</v>
      </c>
      <c r="I197" s="42">
        <f t="shared" si="7"/>
        <v>0.20484807101399793</v>
      </c>
      <c r="J197" s="32"/>
      <c r="K197" s="14"/>
      <c r="L197" s="37">
        <f t="shared" si="8"/>
        <v>0</v>
      </c>
      <c r="M197" s="32"/>
      <c r="N197" s="106"/>
      <c r="O197" s="12"/>
      <c r="P197" s="107" t="s">
        <v>367</v>
      </c>
    </row>
    <row r="198" spans="1:16" ht="12.75">
      <c r="A198" s="13">
        <v>190</v>
      </c>
      <c r="B198" s="87" t="s">
        <v>141</v>
      </c>
      <c r="C198" s="87" t="s">
        <v>142</v>
      </c>
      <c r="D198" s="108" t="s">
        <v>661</v>
      </c>
      <c r="E198" s="100" t="s">
        <v>54</v>
      </c>
      <c r="F198" s="28">
        <v>2721</v>
      </c>
      <c r="G198" s="14">
        <v>2</v>
      </c>
      <c r="H198" s="28">
        <f t="shared" si="6"/>
        <v>2621</v>
      </c>
      <c r="I198" s="42">
        <f t="shared" si="7"/>
        <v>0.0735023888276369</v>
      </c>
      <c r="J198" s="32"/>
      <c r="K198" s="14"/>
      <c r="L198" s="37">
        <f t="shared" si="8"/>
        <v>0</v>
      </c>
      <c r="M198" s="112"/>
      <c r="N198" s="106"/>
      <c r="O198" s="12"/>
      <c r="P198" s="107" t="s">
        <v>65</v>
      </c>
    </row>
    <row r="199" spans="1:16" ht="12.75">
      <c r="A199" s="13">
        <v>191</v>
      </c>
      <c r="B199" s="115" t="s">
        <v>427</v>
      </c>
      <c r="C199" s="100" t="s">
        <v>39</v>
      </c>
      <c r="D199" s="117" t="s">
        <v>709</v>
      </c>
      <c r="E199" s="100" t="s">
        <v>53</v>
      </c>
      <c r="F199" s="28">
        <v>2713</v>
      </c>
      <c r="G199" s="97">
        <v>2</v>
      </c>
      <c r="H199" s="28">
        <f t="shared" si="6"/>
        <v>2613</v>
      </c>
      <c r="I199" s="42">
        <f t="shared" si="7"/>
        <v>0.07371913011426465</v>
      </c>
      <c r="J199" s="32"/>
      <c r="K199" s="14"/>
      <c r="L199" s="37">
        <f t="shared" si="8"/>
        <v>0</v>
      </c>
      <c r="M199" s="32"/>
      <c r="N199" s="11"/>
      <c r="O199" s="12"/>
      <c r="P199" s="107" t="s">
        <v>525</v>
      </c>
    </row>
    <row r="200" spans="1:16" ht="12.75">
      <c r="A200" s="13">
        <v>192</v>
      </c>
      <c r="B200" s="104" t="s">
        <v>548</v>
      </c>
      <c r="C200" s="104" t="s">
        <v>549</v>
      </c>
      <c r="D200" s="104" t="s">
        <v>550</v>
      </c>
      <c r="E200" s="100" t="s">
        <v>53</v>
      </c>
      <c r="F200" s="28">
        <v>2912</v>
      </c>
      <c r="G200" s="97">
        <v>6</v>
      </c>
      <c r="H200" s="28">
        <f t="shared" si="6"/>
        <v>2612</v>
      </c>
      <c r="I200" s="42">
        <f t="shared" si="7"/>
        <v>0.20604395604395606</v>
      </c>
      <c r="J200" s="32"/>
      <c r="K200" s="14"/>
      <c r="L200" s="37">
        <f t="shared" si="8"/>
        <v>0</v>
      </c>
      <c r="M200" s="32"/>
      <c r="N200" s="11"/>
      <c r="O200" s="12"/>
      <c r="P200" s="107" t="s">
        <v>571</v>
      </c>
    </row>
    <row r="201" spans="1:16" ht="12.75">
      <c r="A201" s="13">
        <v>193</v>
      </c>
      <c r="B201" s="100" t="s">
        <v>429</v>
      </c>
      <c r="C201" s="100" t="s">
        <v>428</v>
      </c>
      <c r="D201" s="117" t="s">
        <v>709</v>
      </c>
      <c r="E201" s="100" t="s">
        <v>53</v>
      </c>
      <c r="F201" s="28">
        <v>2909</v>
      </c>
      <c r="G201" s="97">
        <v>6</v>
      </c>
      <c r="H201" s="28">
        <f aca="true" t="shared" si="9" ref="H201:H264">F201-50*G201</f>
        <v>2609</v>
      </c>
      <c r="I201" s="42">
        <f aca="true" t="shared" si="10" ref="I201:I264">G201/F201*100</f>
        <v>0.2062564455139223</v>
      </c>
      <c r="J201" s="32"/>
      <c r="K201" s="14"/>
      <c r="L201" s="37">
        <f aca="true" t="shared" si="11" ref="L201:L264">J201*100-K201*250</f>
        <v>0</v>
      </c>
      <c r="M201" s="32"/>
      <c r="N201" s="11"/>
      <c r="O201" s="12"/>
      <c r="P201" s="107" t="s">
        <v>525</v>
      </c>
    </row>
    <row r="202" spans="1:16" ht="12.75">
      <c r="A202" s="13">
        <v>194</v>
      </c>
      <c r="B202" s="104" t="s">
        <v>222</v>
      </c>
      <c r="C202" s="104" t="s">
        <v>223</v>
      </c>
      <c r="D202" s="104" t="s">
        <v>674</v>
      </c>
      <c r="E202" s="133" t="s">
        <v>52</v>
      </c>
      <c r="F202" s="28">
        <v>2754</v>
      </c>
      <c r="G202" s="14">
        <v>3</v>
      </c>
      <c r="H202" s="28">
        <f t="shared" si="9"/>
        <v>2604</v>
      </c>
      <c r="I202" s="42">
        <f t="shared" si="10"/>
        <v>0.10893246187363835</v>
      </c>
      <c r="J202" s="32"/>
      <c r="K202" s="14"/>
      <c r="L202" s="37">
        <f t="shared" si="11"/>
        <v>0</v>
      </c>
      <c r="M202" s="32"/>
      <c r="N202" s="11"/>
      <c r="O202" s="12"/>
      <c r="P202" s="107" t="s">
        <v>60</v>
      </c>
    </row>
    <row r="203" spans="1:16" ht="12.75">
      <c r="A203" s="13">
        <v>195</v>
      </c>
      <c r="B203" s="104" t="s">
        <v>297</v>
      </c>
      <c r="C203" s="104" t="s">
        <v>287</v>
      </c>
      <c r="D203" s="100" t="s">
        <v>283</v>
      </c>
      <c r="E203" s="133" t="s">
        <v>52</v>
      </c>
      <c r="F203" s="28">
        <v>3154</v>
      </c>
      <c r="G203" s="14">
        <v>11</v>
      </c>
      <c r="H203" s="28">
        <f t="shared" si="9"/>
        <v>2604</v>
      </c>
      <c r="I203" s="42">
        <f t="shared" si="10"/>
        <v>0.3487634749524413</v>
      </c>
      <c r="J203" s="32"/>
      <c r="K203" s="14"/>
      <c r="L203" s="37">
        <f t="shared" si="11"/>
        <v>0</v>
      </c>
      <c r="M203" s="32"/>
      <c r="N203" s="11"/>
      <c r="O203" s="12"/>
      <c r="P203" s="107" t="s">
        <v>318</v>
      </c>
    </row>
    <row r="204" spans="1:16" ht="12.75">
      <c r="A204" s="13">
        <v>196</v>
      </c>
      <c r="B204" s="100" t="s">
        <v>175</v>
      </c>
      <c r="C204" s="100" t="s">
        <v>67</v>
      </c>
      <c r="D204" s="146" t="s">
        <v>665</v>
      </c>
      <c r="E204" s="100" t="s">
        <v>56</v>
      </c>
      <c r="F204" s="28">
        <v>2653</v>
      </c>
      <c r="G204" s="97">
        <v>1</v>
      </c>
      <c r="H204" s="28">
        <f t="shared" si="9"/>
        <v>2603</v>
      </c>
      <c r="I204" s="42">
        <f t="shared" si="10"/>
        <v>0.03769317753486619</v>
      </c>
      <c r="J204" s="32"/>
      <c r="K204" s="14"/>
      <c r="L204" s="37">
        <f t="shared" si="11"/>
        <v>0</v>
      </c>
      <c r="M204" s="32"/>
      <c r="N204" s="11"/>
      <c r="O204" s="12"/>
      <c r="P204" s="107" t="s">
        <v>44</v>
      </c>
    </row>
    <row r="205" spans="1:16" ht="12.75">
      <c r="A205" s="13">
        <v>197</v>
      </c>
      <c r="B205" s="105" t="s">
        <v>430</v>
      </c>
      <c r="C205" s="100" t="s">
        <v>428</v>
      </c>
      <c r="D205" s="104" t="s">
        <v>703</v>
      </c>
      <c r="E205" s="100" t="s">
        <v>54</v>
      </c>
      <c r="F205" s="28">
        <v>2594</v>
      </c>
      <c r="G205" s="118">
        <v>0</v>
      </c>
      <c r="H205" s="28">
        <f t="shared" si="9"/>
        <v>2594</v>
      </c>
      <c r="I205" s="42">
        <f t="shared" si="10"/>
        <v>0</v>
      </c>
      <c r="J205" s="32"/>
      <c r="K205" s="14"/>
      <c r="L205" s="37">
        <f t="shared" si="11"/>
        <v>0</v>
      </c>
      <c r="M205" s="32"/>
      <c r="N205" s="11"/>
      <c r="O205" s="12"/>
      <c r="P205" s="107" t="s">
        <v>525</v>
      </c>
    </row>
    <row r="206" spans="1:16" ht="12.75">
      <c r="A206" s="13">
        <v>198</v>
      </c>
      <c r="B206" s="100" t="s">
        <v>143</v>
      </c>
      <c r="C206" s="100" t="s">
        <v>42</v>
      </c>
      <c r="D206" s="115" t="s">
        <v>120</v>
      </c>
      <c r="E206" s="100" t="s">
        <v>54</v>
      </c>
      <c r="F206" s="28">
        <v>2689</v>
      </c>
      <c r="G206" s="97">
        <v>2</v>
      </c>
      <c r="H206" s="28">
        <f t="shared" si="9"/>
        <v>2589</v>
      </c>
      <c r="I206" s="42">
        <f t="shared" si="10"/>
        <v>0.07437709185570844</v>
      </c>
      <c r="J206" s="32"/>
      <c r="K206" s="14"/>
      <c r="L206" s="37">
        <f t="shared" si="11"/>
        <v>0</v>
      </c>
      <c r="M206" s="32"/>
      <c r="N206" s="106"/>
      <c r="O206" s="10"/>
      <c r="P206" s="107" t="s">
        <v>65</v>
      </c>
    </row>
    <row r="207" spans="1:16" ht="12.75">
      <c r="A207" s="13">
        <v>199</v>
      </c>
      <c r="B207" s="100" t="s">
        <v>176</v>
      </c>
      <c r="C207" s="100" t="s">
        <v>55</v>
      </c>
      <c r="D207" s="100" t="s">
        <v>668</v>
      </c>
      <c r="E207" s="100" t="s">
        <v>54</v>
      </c>
      <c r="F207" s="28">
        <v>2888</v>
      </c>
      <c r="G207" s="97">
        <v>6</v>
      </c>
      <c r="H207" s="28">
        <f t="shared" si="9"/>
        <v>2588</v>
      </c>
      <c r="I207" s="42">
        <f t="shared" si="10"/>
        <v>0.20775623268698062</v>
      </c>
      <c r="J207" s="32"/>
      <c r="K207" s="14"/>
      <c r="L207" s="37">
        <f t="shared" si="11"/>
        <v>0</v>
      </c>
      <c r="M207" s="32"/>
      <c r="N207" s="11"/>
      <c r="O207" s="12"/>
      <c r="P207" s="107" t="s">
        <v>44</v>
      </c>
    </row>
    <row r="208" spans="1:16" ht="12.75">
      <c r="A208" s="13">
        <v>200</v>
      </c>
      <c r="B208" s="100" t="s">
        <v>490</v>
      </c>
      <c r="C208" s="116" t="s">
        <v>241</v>
      </c>
      <c r="D208" s="100" t="s">
        <v>712</v>
      </c>
      <c r="E208" s="100" t="s">
        <v>54</v>
      </c>
      <c r="F208" s="28">
        <v>2678</v>
      </c>
      <c r="G208" s="97">
        <v>2</v>
      </c>
      <c r="H208" s="28">
        <f t="shared" si="9"/>
        <v>2578</v>
      </c>
      <c r="I208" s="42">
        <f t="shared" si="10"/>
        <v>0.07468259895444362</v>
      </c>
      <c r="J208" s="32"/>
      <c r="K208" s="14"/>
      <c r="L208" s="37">
        <f t="shared" si="11"/>
        <v>0</v>
      </c>
      <c r="M208" s="32"/>
      <c r="N208" s="27"/>
      <c r="O208" s="11"/>
      <c r="P208" s="107" t="s">
        <v>280</v>
      </c>
    </row>
    <row r="209" spans="1:16" ht="12.75">
      <c r="A209" s="13">
        <v>201</v>
      </c>
      <c r="B209" s="104" t="s">
        <v>100</v>
      </c>
      <c r="C209" s="104" t="s">
        <v>61</v>
      </c>
      <c r="D209" s="104" t="s">
        <v>671</v>
      </c>
      <c r="E209" s="100" t="s">
        <v>52</v>
      </c>
      <c r="F209" s="28">
        <v>2776</v>
      </c>
      <c r="G209" s="14">
        <v>4</v>
      </c>
      <c r="H209" s="28">
        <f t="shared" si="9"/>
        <v>2576</v>
      </c>
      <c r="I209" s="42">
        <f t="shared" si="10"/>
        <v>0.1440922190201729</v>
      </c>
      <c r="J209" s="32"/>
      <c r="K209" s="14"/>
      <c r="L209" s="37">
        <f t="shared" si="11"/>
        <v>0</v>
      </c>
      <c r="M209" s="32"/>
      <c r="N209" s="11"/>
      <c r="O209" s="12"/>
      <c r="P209" s="107" t="s">
        <v>78</v>
      </c>
    </row>
    <row r="210" spans="1:16" ht="12.75">
      <c r="A210" s="13">
        <v>202</v>
      </c>
      <c r="B210" s="105" t="s">
        <v>247</v>
      </c>
      <c r="C210" s="105" t="s">
        <v>36</v>
      </c>
      <c r="D210" s="105" t="s">
        <v>685</v>
      </c>
      <c r="E210" s="100" t="s">
        <v>56</v>
      </c>
      <c r="F210" s="28">
        <v>2820</v>
      </c>
      <c r="G210" s="14">
        <v>5</v>
      </c>
      <c r="H210" s="28">
        <f t="shared" si="9"/>
        <v>2570</v>
      </c>
      <c r="I210" s="42">
        <f t="shared" si="10"/>
        <v>0.1773049645390071</v>
      </c>
      <c r="J210" s="105"/>
      <c r="K210" s="105"/>
      <c r="L210" s="37">
        <f t="shared" si="11"/>
        <v>0</v>
      </c>
      <c r="M210" s="32"/>
      <c r="N210" s="11"/>
      <c r="O210" s="12"/>
      <c r="P210" s="107" t="s">
        <v>279</v>
      </c>
    </row>
    <row r="211" spans="1:16" ht="12.75">
      <c r="A211" s="13">
        <v>203</v>
      </c>
      <c r="B211" s="108" t="s">
        <v>144</v>
      </c>
      <c r="C211" s="100" t="s">
        <v>145</v>
      </c>
      <c r="D211" s="104" t="s">
        <v>662</v>
      </c>
      <c r="E211" s="100" t="s">
        <v>52</v>
      </c>
      <c r="F211" s="28">
        <v>2566</v>
      </c>
      <c r="G211" s="118">
        <v>0</v>
      </c>
      <c r="H211" s="28">
        <f t="shared" si="9"/>
        <v>2566</v>
      </c>
      <c r="I211" s="42">
        <f t="shared" si="10"/>
        <v>0</v>
      </c>
      <c r="J211" s="32"/>
      <c r="K211" s="14"/>
      <c r="L211" s="37">
        <f t="shared" si="11"/>
        <v>0</v>
      </c>
      <c r="M211" s="32"/>
      <c r="N211" s="106"/>
      <c r="O211" s="12"/>
      <c r="P211" s="107" t="s">
        <v>65</v>
      </c>
    </row>
    <row r="212" spans="1:16" ht="12.75">
      <c r="A212" s="13">
        <v>204</v>
      </c>
      <c r="B212" s="96" t="s">
        <v>551</v>
      </c>
      <c r="C212" s="96" t="s">
        <v>236</v>
      </c>
      <c r="D212" s="104" t="s">
        <v>552</v>
      </c>
      <c r="E212" s="131" t="s">
        <v>53</v>
      </c>
      <c r="F212" s="28">
        <v>2716</v>
      </c>
      <c r="G212" s="15">
        <v>3</v>
      </c>
      <c r="H212" s="28">
        <f t="shared" si="9"/>
        <v>2566</v>
      </c>
      <c r="I212" s="42">
        <f t="shared" si="10"/>
        <v>0.11045655375552282</v>
      </c>
      <c r="J212" s="32"/>
      <c r="K212" s="14"/>
      <c r="L212" s="37">
        <f t="shared" si="11"/>
        <v>0</v>
      </c>
      <c r="M212" s="32"/>
      <c r="N212" s="11"/>
      <c r="O212" s="12"/>
      <c r="P212" s="107" t="s">
        <v>571</v>
      </c>
    </row>
    <row r="213" spans="1:16" ht="12.75">
      <c r="A213" s="13">
        <v>205</v>
      </c>
      <c r="B213" s="110" t="s">
        <v>491</v>
      </c>
      <c r="C213" s="110" t="s">
        <v>302</v>
      </c>
      <c r="D213" s="104" t="s">
        <v>465</v>
      </c>
      <c r="E213" s="133" t="s">
        <v>53</v>
      </c>
      <c r="F213" s="28">
        <v>2761</v>
      </c>
      <c r="G213" s="14">
        <v>4</v>
      </c>
      <c r="H213" s="28">
        <f t="shared" si="9"/>
        <v>2561</v>
      </c>
      <c r="I213" s="42">
        <f t="shared" si="10"/>
        <v>0.14487504527345166</v>
      </c>
      <c r="J213" s="32">
        <v>50</v>
      </c>
      <c r="K213" s="14">
        <v>0</v>
      </c>
      <c r="L213" s="37">
        <f t="shared" si="11"/>
        <v>5000</v>
      </c>
      <c r="M213" s="114"/>
      <c r="N213" s="11"/>
      <c r="O213" s="12"/>
      <c r="P213" s="107" t="s">
        <v>280</v>
      </c>
    </row>
    <row r="214" spans="1:16" ht="12.75">
      <c r="A214" s="13">
        <v>206</v>
      </c>
      <c r="B214" s="104" t="s">
        <v>386</v>
      </c>
      <c r="C214" s="100" t="s">
        <v>26</v>
      </c>
      <c r="D214" s="105" t="s">
        <v>701</v>
      </c>
      <c r="E214" s="100" t="s">
        <v>54</v>
      </c>
      <c r="F214" s="28">
        <v>2759</v>
      </c>
      <c r="G214" s="97">
        <v>4</v>
      </c>
      <c r="H214" s="28">
        <f t="shared" si="9"/>
        <v>2559</v>
      </c>
      <c r="I214" s="42">
        <f t="shared" si="10"/>
        <v>0.14498006524102935</v>
      </c>
      <c r="J214" s="32"/>
      <c r="K214" s="14"/>
      <c r="L214" s="37">
        <f t="shared" si="11"/>
        <v>0</v>
      </c>
      <c r="M214" s="32"/>
      <c r="N214" s="11"/>
      <c r="O214" s="12"/>
      <c r="P214" s="107" t="s">
        <v>402</v>
      </c>
    </row>
    <row r="215" spans="1:16" ht="12.75">
      <c r="A215" s="13">
        <v>207</v>
      </c>
      <c r="B215" s="105" t="s">
        <v>431</v>
      </c>
      <c r="C215" s="100" t="s">
        <v>289</v>
      </c>
      <c r="D215" s="104" t="s">
        <v>703</v>
      </c>
      <c r="E215" s="100" t="s">
        <v>52</v>
      </c>
      <c r="F215" s="28">
        <v>2750</v>
      </c>
      <c r="G215" s="97">
        <v>4</v>
      </c>
      <c r="H215" s="28">
        <f t="shared" si="9"/>
        <v>2550</v>
      </c>
      <c r="I215" s="42">
        <f t="shared" si="10"/>
        <v>0.14545454545454545</v>
      </c>
      <c r="J215" s="32"/>
      <c r="K215" s="14"/>
      <c r="L215" s="37">
        <f t="shared" si="11"/>
        <v>0</v>
      </c>
      <c r="M215" s="32"/>
      <c r="N215" s="11"/>
      <c r="O215" s="12"/>
      <c r="P215" s="107" t="s">
        <v>525</v>
      </c>
    </row>
    <row r="216" spans="1:16" ht="12.75">
      <c r="A216" s="13">
        <v>208</v>
      </c>
      <c r="B216" s="105" t="s">
        <v>349</v>
      </c>
      <c r="C216" s="116" t="s">
        <v>287</v>
      </c>
      <c r="D216" s="108" t="s">
        <v>693</v>
      </c>
      <c r="E216" s="100" t="s">
        <v>54</v>
      </c>
      <c r="F216" s="28">
        <v>2771</v>
      </c>
      <c r="G216" s="118">
        <v>5</v>
      </c>
      <c r="H216" s="28">
        <f t="shared" si="9"/>
        <v>2521</v>
      </c>
      <c r="I216" s="42">
        <f t="shared" si="10"/>
        <v>0.18044027426921688</v>
      </c>
      <c r="J216" s="32"/>
      <c r="K216" s="14"/>
      <c r="L216" s="37">
        <f t="shared" si="11"/>
        <v>0</v>
      </c>
      <c r="M216" s="32"/>
      <c r="N216" s="11"/>
      <c r="O216" s="12"/>
      <c r="P216" s="107" t="s">
        <v>367</v>
      </c>
    </row>
    <row r="217" spans="1:16" ht="12.75">
      <c r="A217" s="13">
        <v>209</v>
      </c>
      <c r="B217" s="115" t="s">
        <v>553</v>
      </c>
      <c r="C217" s="100" t="s">
        <v>234</v>
      </c>
      <c r="D217" s="104" t="s">
        <v>538</v>
      </c>
      <c r="E217" s="104" t="s">
        <v>53</v>
      </c>
      <c r="F217" s="28">
        <v>2662</v>
      </c>
      <c r="G217" s="122">
        <v>3</v>
      </c>
      <c r="H217" s="28">
        <f t="shared" si="9"/>
        <v>2512</v>
      </c>
      <c r="I217" s="42">
        <f t="shared" si="10"/>
        <v>0.11269722013523666</v>
      </c>
      <c r="J217" s="32">
        <v>45</v>
      </c>
      <c r="K217" s="14">
        <v>3</v>
      </c>
      <c r="L217" s="37">
        <f t="shared" si="11"/>
        <v>3750</v>
      </c>
      <c r="M217" s="32"/>
      <c r="N217" s="128"/>
      <c r="O217" s="46"/>
      <c r="P217" s="107" t="s">
        <v>571</v>
      </c>
    </row>
    <row r="218" spans="1:16" ht="12.75">
      <c r="A218" s="13">
        <v>210</v>
      </c>
      <c r="B218" s="100" t="s">
        <v>146</v>
      </c>
      <c r="C218" s="100" t="s">
        <v>64</v>
      </c>
      <c r="D218" s="100" t="s">
        <v>122</v>
      </c>
      <c r="E218" s="100" t="s">
        <v>56</v>
      </c>
      <c r="F218" s="28">
        <v>2710</v>
      </c>
      <c r="G218" s="97">
        <v>4</v>
      </c>
      <c r="H218" s="28">
        <f t="shared" si="9"/>
        <v>2510</v>
      </c>
      <c r="I218" s="42">
        <f t="shared" si="10"/>
        <v>0.14760147601476015</v>
      </c>
      <c r="J218" s="32"/>
      <c r="K218" s="97"/>
      <c r="L218" s="37">
        <f t="shared" si="11"/>
        <v>0</v>
      </c>
      <c r="M218" s="32"/>
      <c r="N218" s="106"/>
      <c r="O218" s="12"/>
      <c r="P218" s="107" t="s">
        <v>65</v>
      </c>
    </row>
    <row r="219" spans="1:16" ht="12.75">
      <c r="A219" s="13">
        <v>211</v>
      </c>
      <c r="B219" s="111" t="s">
        <v>342</v>
      </c>
      <c r="C219" s="111" t="s">
        <v>432</v>
      </c>
      <c r="D219" s="105" t="s">
        <v>704</v>
      </c>
      <c r="E219" s="100" t="s">
        <v>52</v>
      </c>
      <c r="F219" s="28">
        <v>3006</v>
      </c>
      <c r="G219" s="97">
        <v>10</v>
      </c>
      <c r="H219" s="28">
        <f t="shared" si="9"/>
        <v>2506</v>
      </c>
      <c r="I219" s="42">
        <f t="shared" si="10"/>
        <v>0.332667997338656</v>
      </c>
      <c r="J219" s="32"/>
      <c r="K219" s="14"/>
      <c r="L219" s="37">
        <f t="shared" si="11"/>
        <v>0</v>
      </c>
      <c r="M219" s="32"/>
      <c r="N219" s="11"/>
      <c r="O219" s="12"/>
      <c r="P219" s="107" t="s">
        <v>525</v>
      </c>
    </row>
    <row r="220" spans="1:16" ht="12.75">
      <c r="A220" s="13">
        <v>212</v>
      </c>
      <c r="B220" s="108" t="s">
        <v>492</v>
      </c>
      <c r="C220" s="116" t="s">
        <v>243</v>
      </c>
      <c r="D220" s="105" t="s">
        <v>466</v>
      </c>
      <c r="E220" s="133" t="s">
        <v>53</v>
      </c>
      <c r="F220" s="28">
        <v>2702</v>
      </c>
      <c r="G220" s="97">
        <v>4</v>
      </c>
      <c r="H220" s="28">
        <f t="shared" si="9"/>
        <v>2502</v>
      </c>
      <c r="I220" s="42">
        <f t="shared" si="10"/>
        <v>0.1480384900074019</v>
      </c>
      <c r="J220" s="32"/>
      <c r="K220" s="14"/>
      <c r="L220" s="37">
        <f t="shared" si="11"/>
        <v>0</v>
      </c>
      <c r="M220" s="32"/>
      <c r="N220" s="11"/>
      <c r="O220" s="12"/>
      <c r="P220" s="107" t="s">
        <v>280</v>
      </c>
    </row>
    <row r="221" spans="1:16" ht="12.75">
      <c r="A221" s="13">
        <v>213</v>
      </c>
      <c r="B221" s="100" t="s">
        <v>554</v>
      </c>
      <c r="C221" s="100" t="s">
        <v>555</v>
      </c>
      <c r="D221" s="38" t="s">
        <v>552</v>
      </c>
      <c r="E221" s="104" t="s">
        <v>52</v>
      </c>
      <c r="F221" s="28">
        <v>2488</v>
      </c>
      <c r="G221" s="97">
        <v>0</v>
      </c>
      <c r="H221" s="28">
        <f t="shared" si="9"/>
        <v>2488</v>
      </c>
      <c r="I221" s="42">
        <f t="shared" si="10"/>
        <v>0</v>
      </c>
      <c r="J221" s="32"/>
      <c r="K221" s="14"/>
      <c r="L221" s="37">
        <f t="shared" si="11"/>
        <v>0</v>
      </c>
      <c r="M221" s="32"/>
      <c r="N221" s="106"/>
      <c r="O221" s="12"/>
      <c r="P221" s="107" t="s">
        <v>571</v>
      </c>
    </row>
    <row r="222" spans="1:16" ht="12.75">
      <c r="A222" s="13">
        <v>214</v>
      </c>
      <c r="B222" s="115" t="s">
        <v>248</v>
      </c>
      <c r="C222" s="100" t="s">
        <v>33</v>
      </c>
      <c r="D222" s="146" t="s">
        <v>682</v>
      </c>
      <c r="E222" s="133" t="s">
        <v>52</v>
      </c>
      <c r="F222" s="28">
        <v>2629</v>
      </c>
      <c r="G222" s="122">
        <v>3</v>
      </c>
      <c r="H222" s="28">
        <f t="shared" si="9"/>
        <v>2479</v>
      </c>
      <c r="I222" s="42">
        <f t="shared" si="10"/>
        <v>0.11411182959300115</v>
      </c>
      <c r="J222" s="32">
        <v>64</v>
      </c>
      <c r="K222" s="14">
        <v>2</v>
      </c>
      <c r="L222" s="37">
        <f t="shared" si="11"/>
        <v>5900</v>
      </c>
      <c r="M222" s="32"/>
      <c r="N222" s="11"/>
      <c r="O222" s="12"/>
      <c r="P222" s="107" t="s">
        <v>279</v>
      </c>
    </row>
    <row r="223" spans="1:16" ht="12.75">
      <c r="A223" s="13">
        <v>215</v>
      </c>
      <c r="B223" s="108" t="s">
        <v>556</v>
      </c>
      <c r="C223" s="108" t="s">
        <v>35</v>
      </c>
      <c r="D223" s="104" t="s">
        <v>713</v>
      </c>
      <c r="E223" s="104" t="s">
        <v>52</v>
      </c>
      <c r="F223" s="28">
        <v>2875</v>
      </c>
      <c r="G223" s="97">
        <v>8</v>
      </c>
      <c r="H223" s="28">
        <f t="shared" si="9"/>
        <v>2475</v>
      </c>
      <c r="I223" s="42">
        <f t="shared" si="10"/>
        <v>0.2782608695652174</v>
      </c>
      <c r="J223" s="32"/>
      <c r="K223" s="14"/>
      <c r="L223" s="37">
        <f t="shared" si="11"/>
        <v>0</v>
      </c>
      <c r="M223" s="32"/>
      <c r="N223" s="11"/>
      <c r="O223" s="12"/>
      <c r="P223" s="107" t="s">
        <v>571</v>
      </c>
    </row>
    <row r="224" spans="1:16" ht="12.75">
      <c r="A224" s="13">
        <v>216</v>
      </c>
      <c r="B224" s="105" t="s">
        <v>493</v>
      </c>
      <c r="C224" s="111" t="s">
        <v>59</v>
      </c>
      <c r="D224" s="104" t="s">
        <v>470</v>
      </c>
      <c r="E224" s="100" t="s">
        <v>54</v>
      </c>
      <c r="F224" s="28">
        <v>2571</v>
      </c>
      <c r="G224" s="118">
        <v>2</v>
      </c>
      <c r="H224" s="28">
        <f t="shared" si="9"/>
        <v>2471</v>
      </c>
      <c r="I224" s="42">
        <f t="shared" si="10"/>
        <v>0.07779074290159471</v>
      </c>
      <c r="J224" s="32"/>
      <c r="K224" s="14"/>
      <c r="L224" s="37">
        <f t="shared" si="11"/>
        <v>0</v>
      </c>
      <c r="M224" s="32"/>
      <c r="N224" s="11"/>
      <c r="O224" s="12"/>
      <c r="P224" s="107" t="s">
        <v>280</v>
      </c>
    </row>
    <row r="225" spans="1:16" ht="12.75">
      <c r="A225" s="13">
        <v>217</v>
      </c>
      <c r="B225" s="100" t="s">
        <v>434</v>
      </c>
      <c r="C225" s="100" t="s">
        <v>433</v>
      </c>
      <c r="D225" s="100" t="s">
        <v>706</v>
      </c>
      <c r="E225" s="100" t="s">
        <v>56</v>
      </c>
      <c r="F225" s="28">
        <v>2817</v>
      </c>
      <c r="G225" s="97">
        <v>7</v>
      </c>
      <c r="H225" s="28">
        <f t="shared" si="9"/>
        <v>2467</v>
      </c>
      <c r="I225" s="42">
        <f t="shared" si="10"/>
        <v>0.24849130280440185</v>
      </c>
      <c r="J225" s="32"/>
      <c r="K225" s="14"/>
      <c r="L225" s="37">
        <f t="shared" si="11"/>
        <v>0</v>
      </c>
      <c r="M225" s="32"/>
      <c r="N225" s="106"/>
      <c r="O225" s="12"/>
      <c r="P225" s="107" t="s">
        <v>525</v>
      </c>
    </row>
    <row r="226" spans="1:16" ht="12.75">
      <c r="A226" s="13">
        <v>218</v>
      </c>
      <c r="B226" s="104" t="s">
        <v>177</v>
      </c>
      <c r="C226" s="100" t="s">
        <v>178</v>
      </c>
      <c r="D226" s="104" t="s">
        <v>667</v>
      </c>
      <c r="E226" s="100" t="s">
        <v>54</v>
      </c>
      <c r="F226" s="28">
        <v>2915</v>
      </c>
      <c r="G226" s="97">
        <v>9</v>
      </c>
      <c r="H226" s="28">
        <f t="shared" si="9"/>
        <v>2465</v>
      </c>
      <c r="I226" s="42">
        <f t="shared" si="10"/>
        <v>0.30874785591766724</v>
      </c>
      <c r="J226" s="29"/>
      <c r="K226" s="14"/>
      <c r="L226" s="37">
        <f t="shared" si="11"/>
        <v>0</v>
      </c>
      <c r="M226" s="32"/>
      <c r="N226" s="11"/>
      <c r="O226" s="12"/>
      <c r="P226" s="107" t="s">
        <v>44</v>
      </c>
    </row>
    <row r="227" spans="1:16" ht="12.75">
      <c r="A227" s="13">
        <v>219</v>
      </c>
      <c r="B227" s="115" t="s">
        <v>249</v>
      </c>
      <c r="C227" s="104" t="s">
        <v>57</v>
      </c>
      <c r="D227" s="146" t="s">
        <v>686</v>
      </c>
      <c r="E227" s="133" t="s">
        <v>53</v>
      </c>
      <c r="F227" s="28">
        <v>2514</v>
      </c>
      <c r="G227" s="122">
        <v>1</v>
      </c>
      <c r="H227" s="28">
        <f t="shared" si="9"/>
        <v>2464</v>
      </c>
      <c r="I227" s="42">
        <f t="shared" si="10"/>
        <v>0.03977724741447892</v>
      </c>
      <c r="J227" s="29"/>
      <c r="K227" s="14"/>
      <c r="L227" s="37">
        <f t="shared" si="11"/>
        <v>0</v>
      </c>
      <c r="M227" s="32"/>
      <c r="N227" s="11"/>
      <c r="O227" s="12"/>
      <c r="P227" s="107" t="s">
        <v>279</v>
      </c>
    </row>
    <row r="228" spans="1:16" ht="12.75">
      <c r="A228" s="13">
        <v>220</v>
      </c>
      <c r="B228" s="104" t="s">
        <v>648</v>
      </c>
      <c r="C228" s="104" t="s">
        <v>48</v>
      </c>
      <c r="D228" s="100" t="s">
        <v>728</v>
      </c>
      <c r="E228" s="133" t="s">
        <v>53</v>
      </c>
      <c r="F228" s="28">
        <v>2460</v>
      </c>
      <c r="G228" s="97">
        <v>0</v>
      </c>
      <c r="H228" s="28">
        <f t="shared" si="9"/>
        <v>2460</v>
      </c>
      <c r="I228" s="42">
        <f t="shared" si="10"/>
        <v>0</v>
      </c>
      <c r="J228" s="112"/>
      <c r="K228" s="14"/>
      <c r="L228" s="37">
        <f t="shared" si="11"/>
        <v>0</v>
      </c>
      <c r="M228" s="98"/>
      <c r="N228" s="11"/>
      <c r="O228" s="12"/>
      <c r="P228" s="107" t="s">
        <v>657</v>
      </c>
    </row>
    <row r="229" spans="1:16" ht="12.75">
      <c r="A229" s="13">
        <v>221</v>
      </c>
      <c r="B229" s="110" t="s">
        <v>250</v>
      </c>
      <c r="C229" s="110" t="s">
        <v>251</v>
      </c>
      <c r="D229" s="146" t="s">
        <v>677</v>
      </c>
      <c r="E229" s="100" t="s">
        <v>54</v>
      </c>
      <c r="F229" s="28">
        <v>2456</v>
      </c>
      <c r="G229" s="14">
        <v>0</v>
      </c>
      <c r="H229" s="28">
        <f t="shared" si="9"/>
        <v>2456</v>
      </c>
      <c r="I229" s="42">
        <f t="shared" si="10"/>
        <v>0</v>
      </c>
      <c r="J229" s="32"/>
      <c r="K229" s="14"/>
      <c r="L229" s="37">
        <f t="shared" si="11"/>
        <v>0</v>
      </c>
      <c r="M229" s="114"/>
      <c r="N229" s="11"/>
      <c r="O229" s="12"/>
      <c r="P229" s="107" t="s">
        <v>279</v>
      </c>
    </row>
    <row r="230" spans="1:16" ht="12.75">
      <c r="A230" s="13">
        <v>222</v>
      </c>
      <c r="B230" s="104" t="s">
        <v>649</v>
      </c>
      <c r="C230" s="104" t="s">
        <v>650</v>
      </c>
      <c r="D230" s="100" t="s">
        <v>733</v>
      </c>
      <c r="E230" s="133" t="s">
        <v>52</v>
      </c>
      <c r="F230" s="28">
        <v>2803</v>
      </c>
      <c r="G230" s="97">
        <v>7</v>
      </c>
      <c r="H230" s="28">
        <f t="shared" si="9"/>
        <v>2453</v>
      </c>
      <c r="I230" s="42">
        <f t="shared" si="10"/>
        <v>0.2497324295397788</v>
      </c>
      <c r="J230" s="112"/>
      <c r="K230" s="14"/>
      <c r="L230" s="37">
        <f t="shared" si="11"/>
        <v>0</v>
      </c>
      <c r="M230" s="98"/>
      <c r="N230" s="11"/>
      <c r="O230" s="12"/>
      <c r="P230" s="107" t="s">
        <v>657</v>
      </c>
    </row>
    <row r="231" spans="1:16" ht="12.75">
      <c r="A231" s="13">
        <v>223</v>
      </c>
      <c r="B231" s="105" t="s">
        <v>350</v>
      </c>
      <c r="C231" s="100" t="s">
        <v>351</v>
      </c>
      <c r="D231" s="105" t="s">
        <v>694</v>
      </c>
      <c r="E231" s="133" t="s">
        <v>53</v>
      </c>
      <c r="F231" s="28">
        <v>2751</v>
      </c>
      <c r="G231" s="118">
        <v>6</v>
      </c>
      <c r="H231" s="28">
        <f t="shared" si="9"/>
        <v>2451</v>
      </c>
      <c r="I231" s="42">
        <f t="shared" si="10"/>
        <v>0.21810250817884408</v>
      </c>
      <c r="J231" s="32"/>
      <c r="K231" s="14"/>
      <c r="L231" s="37">
        <f t="shared" si="11"/>
        <v>0</v>
      </c>
      <c r="M231" s="32"/>
      <c r="N231" s="11"/>
      <c r="O231" s="12"/>
      <c r="P231" s="107" t="s">
        <v>367</v>
      </c>
    </row>
    <row r="232" spans="1:16" ht="12.75">
      <c r="A232" s="13">
        <v>224</v>
      </c>
      <c r="B232" s="104" t="s">
        <v>548</v>
      </c>
      <c r="C232" s="104" t="s">
        <v>503</v>
      </c>
      <c r="D232" s="100" t="s">
        <v>738</v>
      </c>
      <c r="E232" s="133" t="s">
        <v>52</v>
      </c>
      <c r="F232" s="28">
        <v>2598</v>
      </c>
      <c r="G232" s="97">
        <v>3</v>
      </c>
      <c r="H232" s="28">
        <f t="shared" si="9"/>
        <v>2448</v>
      </c>
      <c r="I232" s="42">
        <f t="shared" si="10"/>
        <v>0.11547344110854503</v>
      </c>
      <c r="J232" s="112">
        <v>45</v>
      </c>
      <c r="K232" s="14">
        <v>0</v>
      </c>
      <c r="L232" s="37">
        <f t="shared" si="11"/>
        <v>4500</v>
      </c>
      <c r="M232" s="98">
        <v>51</v>
      </c>
      <c r="N232" s="11"/>
      <c r="O232" s="12"/>
      <c r="P232" s="107" t="s">
        <v>657</v>
      </c>
    </row>
    <row r="233" spans="1:16" ht="12.75">
      <c r="A233" s="13">
        <v>225</v>
      </c>
      <c r="B233" s="100" t="s">
        <v>252</v>
      </c>
      <c r="C233" s="100" t="s">
        <v>34</v>
      </c>
      <c r="D233" s="104" t="s">
        <v>684</v>
      </c>
      <c r="E233" s="100" t="s">
        <v>54</v>
      </c>
      <c r="F233" s="28">
        <v>2841</v>
      </c>
      <c r="G233" s="97">
        <v>8</v>
      </c>
      <c r="H233" s="28">
        <f t="shared" si="9"/>
        <v>2441</v>
      </c>
      <c r="I233" s="42">
        <f t="shared" si="10"/>
        <v>0.2815909890883492</v>
      </c>
      <c r="J233" s="32"/>
      <c r="K233" s="14"/>
      <c r="L233" s="37">
        <f t="shared" si="11"/>
        <v>0</v>
      </c>
      <c r="M233" s="32"/>
      <c r="N233" s="11"/>
      <c r="O233" s="12"/>
      <c r="P233" s="107" t="s">
        <v>279</v>
      </c>
    </row>
    <row r="234" spans="1:16" ht="12.75">
      <c r="A234" s="13">
        <v>226</v>
      </c>
      <c r="B234" s="38" t="s">
        <v>435</v>
      </c>
      <c r="C234" s="38" t="s">
        <v>413</v>
      </c>
      <c r="D234" s="104" t="s">
        <v>708</v>
      </c>
      <c r="E234" s="100" t="s">
        <v>52</v>
      </c>
      <c r="F234" s="28">
        <v>3185</v>
      </c>
      <c r="G234" s="97">
        <v>15</v>
      </c>
      <c r="H234" s="28">
        <f t="shared" si="9"/>
        <v>2435</v>
      </c>
      <c r="I234" s="42">
        <f t="shared" si="10"/>
        <v>0.47095761381475665</v>
      </c>
      <c r="J234" s="32">
        <v>64</v>
      </c>
      <c r="K234" s="14">
        <v>10</v>
      </c>
      <c r="L234" s="37">
        <f t="shared" si="11"/>
        <v>3900</v>
      </c>
      <c r="M234" s="32"/>
      <c r="N234" s="11"/>
      <c r="O234" s="12"/>
      <c r="P234" s="107" t="s">
        <v>525</v>
      </c>
    </row>
    <row r="235" spans="1:16" ht="12.75">
      <c r="A235" s="13">
        <v>227</v>
      </c>
      <c r="B235" s="88" t="s">
        <v>147</v>
      </c>
      <c r="C235" s="88" t="s">
        <v>148</v>
      </c>
      <c r="D235" s="104" t="s">
        <v>112</v>
      </c>
      <c r="E235" s="132" t="s">
        <v>52</v>
      </c>
      <c r="F235" s="28">
        <v>2884</v>
      </c>
      <c r="G235" s="97">
        <v>9</v>
      </c>
      <c r="H235" s="28">
        <f t="shared" si="9"/>
        <v>2434</v>
      </c>
      <c r="I235" s="42">
        <f t="shared" si="10"/>
        <v>0.3120665742024965</v>
      </c>
      <c r="J235" s="32"/>
      <c r="K235" s="14"/>
      <c r="L235" s="37">
        <f t="shared" si="11"/>
        <v>0</v>
      </c>
      <c r="M235" s="32"/>
      <c r="N235" s="11"/>
      <c r="O235" s="12"/>
      <c r="P235" s="107" t="s">
        <v>65</v>
      </c>
    </row>
    <row r="236" spans="1:16" ht="12.75">
      <c r="A236" s="13">
        <v>228</v>
      </c>
      <c r="B236" s="104" t="s">
        <v>651</v>
      </c>
      <c r="C236" s="104" t="s">
        <v>652</v>
      </c>
      <c r="D236" s="100" t="s">
        <v>732</v>
      </c>
      <c r="E236" s="133" t="s">
        <v>54</v>
      </c>
      <c r="F236" s="28">
        <v>2733</v>
      </c>
      <c r="G236" s="97">
        <v>6</v>
      </c>
      <c r="H236" s="28">
        <f t="shared" si="9"/>
        <v>2433</v>
      </c>
      <c r="I236" s="42">
        <f t="shared" si="10"/>
        <v>0.21953896816684962</v>
      </c>
      <c r="J236" s="112"/>
      <c r="K236" s="14"/>
      <c r="L236" s="37">
        <f t="shared" si="11"/>
        <v>0</v>
      </c>
      <c r="M236" s="98"/>
      <c r="N236" s="11"/>
      <c r="O236" s="12"/>
      <c r="P236" s="107" t="s">
        <v>657</v>
      </c>
    </row>
    <row r="237" spans="1:16" ht="12.75">
      <c r="A237" s="13">
        <v>229</v>
      </c>
      <c r="B237" s="104" t="s">
        <v>149</v>
      </c>
      <c r="C237" s="104" t="s">
        <v>150</v>
      </c>
      <c r="D237" s="104" t="s">
        <v>660</v>
      </c>
      <c r="E237" s="104" t="s">
        <v>53</v>
      </c>
      <c r="F237" s="28">
        <v>2875</v>
      </c>
      <c r="G237" s="14">
        <v>9</v>
      </c>
      <c r="H237" s="28">
        <f t="shared" si="9"/>
        <v>2425</v>
      </c>
      <c r="I237" s="42">
        <f t="shared" si="10"/>
        <v>0.3130434782608696</v>
      </c>
      <c r="J237" s="32"/>
      <c r="K237" s="14"/>
      <c r="L237" s="37">
        <f t="shared" si="11"/>
        <v>0</v>
      </c>
      <c r="M237" s="32">
        <v>51</v>
      </c>
      <c r="N237" s="11"/>
      <c r="O237" s="12"/>
      <c r="P237" s="107" t="s">
        <v>65</v>
      </c>
    </row>
    <row r="238" spans="1:16" ht="12.75">
      <c r="A238" s="13">
        <v>230</v>
      </c>
      <c r="B238" s="109" t="s">
        <v>587</v>
      </c>
      <c r="C238" s="109" t="s">
        <v>588</v>
      </c>
      <c r="D238" s="104" t="s">
        <v>574</v>
      </c>
      <c r="E238" s="100" t="s">
        <v>54</v>
      </c>
      <c r="F238" s="28">
        <v>2570</v>
      </c>
      <c r="G238" s="118">
        <v>3</v>
      </c>
      <c r="H238" s="28">
        <f t="shared" si="9"/>
        <v>2420</v>
      </c>
      <c r="I238" s="42">
        <f t="shared" si="10"/>
        <v>0.11673151750972763</v>
      </c>
      <c r="J238" s="32">
        <v>50</v>
      </c>
      <c r="K238" s="14">
        <v>8</v>
      </c>
      <c r="L238" s="37">
        <f t="shared" si="11"/>
        <v>3000</v>
      </c>
      <c r="M238" s="32">
        <v>78</v>
      </c>
      <c r="N238" s="11"/>
      <c r="O238" s="12"/>
      <c r="P238" s="107" t="s">
        <v>597</v>
      </c>
    </row>
    <row r="239" spans="1:16" ht="12.75">
      <c r="A239" s="13">
        <v>231</v>
      </c>
      <c r="B239" s="105" t="s">
        <v>224</v>
      </c>
      <c r="C239" s="105" t="s">
        <v>51</v>
      </c>
      <c r="D239" s="104" t="s">
        <v>674</v>
      </c>
      <c r="E239" s="133" t="s">
        <v>52</v>
      </c>
      <c r="F239" s="28">
        <v>2663</v>
      </c>
      <c r="G239" s="118">
        <v>5</v>
      </c>
      <c r="H239" s="28">
        <f t="shared" si="9"/>
        <v>2413</v>
      </c>
      <c r="I239" s="42">
        <f t="shared" si="10"/>
        <v>0.1877581674802854</v>
      </c>
      <c r="J239" s="29"/>
      <c r="K239" s="14"/>
      <c r="L239" s="37">
        <f t="shared" si="11"/>
        <v>0</v>
      </c>
      <c r="M239" s="32">
        <v>67</v>
      </c>
      <c r="N239" s="11"/>
      <c r="O239" s="12"/>
      <c r="P239" s="107" t="s">
        <v>60</v>
      </c>
    </row>
    <row r="240" spans="1:16" ht="12.75">
      <c r="A240" s="13">
        <v>232</v>
      </c>
      <c r="B240" s="100" t="s">
        <v>557</v>
      </c>
      <c r="C240" s="100" t="s">
        <v>67</v>
      </c>
      <c r="D240" s="100" t="s">
        <v>558</v>
      </c>
      <c r="E240" s="100" t="s">
        <v>56</v>
      </c>
      <c r="F240" s="28">
        <v>2661</v>
      </c>
      <c r="G240" s="97">
        <v>5</v>
      </c>
      <c r="H240" s="28">
        <f t="shared" si="9"/>
        <v>2411</v>
      </c>
      <c r="I240" s="42">
        <f t="shared" si="10"/>
        <v>0.18789928598271327</v>
      </c>
      <c r="J240" s="32"/>
      <c r="K240" s="14"/>
      <c r="L240" s="37">
        <f t="shared" si="11"/>
        <v>0</v>
      </c>
      <c r="M240" s="32"/>
      <c r="N240" s="11"/>
      <c r="O240" s="12"/>
      <c r="P240" s="107" t="s">
        <v>571</v>
      </c>
    </row>
    <row r="241" spans="1:16" ht="12.75">
      <c r="A241" s="13">
        <v>233</v>
      </c>
      <c r="B241" s="38" t="s">
        <v>559</v>
      </c>
      <c r="C241" s="38" t="s">
        <v>506</v>
      </c>
      <c r="D241" s="111" t="s">
        <v>544</v>
      </c>
      <c r="E241" s="100" t="s">
        <v>54</v>
      </c>
      <c r="F241" s="28">
        <v>2758</v>
      </c>
      <c r="G241" s="97">
        <v>7</v>
      </c>
      <c r="H241" s="28">
        <f t="shared" si="9"/>
        <v>2408</v>
      </c>
      <c r="I241" s="42">
        <f t="shared" si="10"/>
        <v>0.25380710659898476</v>
      </c>
      <c r="J241" s="32"/>
      <c r="K241" s="14"/>
      <c r="L241" s="37">
        <f t="shared" si="11"/>
        <v>0</v>
      </c>
      <c r="M241" s="32"/>
      <c r="N241" s="106"/>
      <c r="O241" s="12"/>
      <c r="P241" s="107" t="s">
        <v>571</v>
      </c>
    </row>
    <row r="242" spans="1:16" ht="12.75">
      <c r="A242" s="13">
        <v>234</v>
      </c>
      <c r="B242" s="100" t="s">
        <v>560</v>
      </c>
      <c r="C242" s="100" t="s">
        <v>561</v>
      </c>
      <c r="D242" s="108" t="s">
        <v>538</v>
      </c>
      <c r="E242" s="100" t="s">
        <v>54</v>
      </c>
      <c r="F242" s="28">
        <v>2907</v>
      </c>
      <c r="G242" s="97">
        <v>10</v>
      </c>
      <c r="H242" s="28">
        <f t="shared" si="9"/>
        <v>2407</v>
      </c>
      <c r="I242" s="42">
        <f t="shared" si="10"/>
        <v>0.3439972480220158</v>
      </c>
      <c r="J242" s="32"/>
      <c r="K242" s="14"/>
      <c r="L242" s="37">
        <f t="shared" si="11"/>
        <v>0</v>
      </c>
      <c r="M242" s="32"/>
      <c r="N242" s="11"/>
      <c r="O242" s="12"/>
      <c r="P242" s="107" t="s">
        <v>571</v>
      </c>
    </row>
    <row r="243" spans="1:16" ht="12.75">
      <c r="A243" s="13">
        <v>235</v>
      </c>
      <c r="B243" s="109" t="s">
        <v>437</v>
      </c>
      <c r="C243" s="109" t="s">
        <v>436</v>
      </c>
      <c r="D243" s="108" t="s">
        <v>710</v>
      </c>
      <c r="E243" s="104" t="s">
        <v>53</v>
      </c>
      <c r="F243" s="28">
        <v>2754</v>
      </c>
      <c r="G243" s="118">
        <v>7</v>
      </c>
      <c r="H243" s="28">
        <f t="shared" si="9"/>
        <v>2404</v>
      </c>
      <c r="I243" s="42">
        <f t="shared" si="10"/>
        <v>0.2541757443718228</v>
      </c>
      <c r="J243" s="32"/>
      <c r="K243" s="14"/>
      <c r="L243" s="37">
        <f t="shared" si="11"/>
        <v>0</v>
      </c>
      <c r="M243" s="32"/>
      <c r="N243" s="11"/>
      <c r="O243" s="12"/>
      <c r="P243" s="107" t="s">
        <v>525</v>
      </c>
    </row>
    <row r="244" spans="1:16" ht="12.75">
      <c r="A244" s="13">
        <v>236</v>
      </c>
      <c r="B244" s="87" t="s">
        <v>253</v>
      </c>
      <c r="C244" s="87" t="s">
        <v>254</v>
      </c>
      <c r="D244" s="146" t="s">
        <v>686</v>
      </c>
      <c r="E244" s="133" t="s">
        <v>53</v>
      </c>
      <c r="F244" s="28">
        <v>2494</v>
      </c>
      <c r="G244" s="14">
        <v>2</v>
      </c>
      <c r="H244" s="28">
        <f t="shared" si="9"/>
        <v>2394</v>
      </c>
      <c r="I244" s="42">
        <f t="shared" si="10"/>
        <v>0.08019246190858059</v>
      </c>
      <c r="J244" s="32"/>
      <c r="K244" s="14"/>
      <c r="L244" s="37">
        <f t="shared" si="11"/>
        <v>0</v>
      </c>
      <c r="M244" s="32"/>
      <c r="N244" s="11"/>
      <c r="O244" s="12"/>
      <c r="P244" s="107" t="s">
        <v>279</v>
      </c>
    </row>
    <row r="245" spans="1:16" ht="12.75">
      <c r="A245" s="13">
        <v>237</v>
      </c>
      <c r="B245" s="100" t="s">
        <v>255</v>
      </c>
      <c r="C245" s="100" t="s">
        <v>256</v>
      </c>
      <c r="D245" s="104" t="s">
        <v>684</v>
      </c>
      <c r="E245" s="100" t="s">
        <v>54</v>
      </c>
      <c r="F245" s="28">
        <v>2533</v>
      </c>
      <c r="G245" s="97">
        <v>3</v>
      </c>
      <c r="H245" s="28">
        <f t="shared" si="9"/>
        <v>2383</v>
      </c>
      <c r="I245" s="42">
        <f t="shared" si="10"/>
        <v>0.11843663639952626</v>
      </c>
      <c r="J245" s="32"/>
      <c r="K245" s="14"/>
      <c r="L245" s="37">
        <f t="shared" si="11"/>
        <v>0</v>
      </c>
      <c r="M245" s="32"/>
      <c r="N245" s="11"/>
      <c r="O245" s="12"/>
      <c r="P245" s="107" t="s">
        <v>279</v>
      </c>
    </row>
    <row r="246" spans="1:16" ht="12.75">
      <c r="A246" s="13">
        <v>238</v>
      </c>
      <c r="B246" s="104" t="s">
        <v>494</v>
      </c>
      <c r="C246" s="104" t="s">
        <v>302</v>
      </c>
      <c r="D246" s="100" t="s">
        <v>461</v>
      </c>
      <c r="E246" s="133" t="s">
        <v>52</v>
      </c>
      <c r="F246" s="28">
        <v>2579</v>
      </c>
      <c r="G246" s="97">
        <v>4</v>
      </c>
      <c r="H246" s="28">
        <f t="shared" si="9"/>
        <v>2379</v>
      </c>
      <c r="I246" s="42">
        <f t="shared" si="10"/>
        <v>0.15509887553315238</v>
      </c>
      <c r="J246" s="32"/>
      <c r="K246" s="14"/>
      <c r="L246" s="37">
        <f t="shared" si="11"/>
        <v>0</v>
      </c>
      <c r="M246" s="32"/>
      <c r="N246" s="11"/>
      <c r="O246" s="12"/>
      <c r="P246" s="107" t="s">
        <v>280</v>
      </c>
    </row>
    <row r="247" spans="1:16" ht="12.75">
      <c r="A247" s="13">
        <v>239</v>
      </c>
      <c r="B247" s="115" t="s">
        <v>619</v>
      </c>
      <c r="C247" s="116" t="s">
        <v>348</v>
      </c>
      <c r="D247" s="105" t="s">
        <v>724</v>
      </c>
      <c r="E247" s="133" t="s">
        <v>52</v>
      </c>
      <c r="F247" s="28">
        <v>2623</v>
      </c>
      <c r="G247" s="97">
        <v>5</v>
      </c>
      <c r="H247" s="28">
        <f t="shared" si="9"/>
        <v>2373</v>
      </c>
      <c r="I247" s="42">
        <f t="shared" si="10"/>
        <v>0.19062142584826536</v>
      </c>
      <c r="J247" s="32"/>
      <c r="K247" s="14"/>
      <c r="L247" s="37">
        <f t="shared" si="11"/>
        <v>0</v>
      </c>
      <c r="M247" s="32"/>
      <c r="N247" s="11"/>
      <c r="O247" s="12"/>
      <c r="P247" s="107" t="s">
        <v>629</v>
      </c>
    </row>
    <row r="248" spans="1:16" ht="12.75">
      <c r="A248" s="13">
        <v>240</v>
      </c>
      <c r="B248" s="100" t="s">
        <v>438</v>
      </c>
      <c r="C248" s="100" t="s">
        <v>436</v>
      </c>
      <c r="D248" s="109" t="s">
        <v>707</v>
      </c>
      <c r="E248" s="100" t="s">
        <v>56</v>
      </c>
      <c r="F248" s="28">
        <v>2872</v>
      </c>
      <c r="G248" s="97">
        <v>10</v>
      </c>
      <c r="H248" s="28">
        <f t="shared" si="9"/>
        <v>2372</v>
      </c>
      <c r="I248" s="42">
        <f t="shared" si="10"/>
        <v>0.34818941504178275</v>
      </c>
      <c r="J248" s="32"/>
      <c r="K248" s="14"/>
      <c r="L248" s="37">
        <f t="shared" si="11"/>
        <v>0</v>
      </c>
      <c r="M248" s="32"/>
      <c r="N248" s="11"/>
      <c r="O248" s="12"/>
      <c r="P248" s="107" t="s">
        <v>525</v>
      </c>
    </row>
    <row r="249" spans="1:16" ht="12.75">
      <c r="A249" s="13">
        <v>241</v>
      </c>
      <c r="B249" s="108" t="s">
        <v>257</v>
      </c>
      <c r="C249" s="100" t="s">
        <v>258</v>
      </c>
      <c r="D249" s="100" t="s">
        <v>679</v>
      </c>
      <c r="E249" s="100" t="s">
        <v>54</v>
      </c>
      <c r="F249" s="28">
        <v>2639</v>
      </c>
      <c r="G249" s="118">
        <v>6</v>
      </c>
      <c r="H249" s="28">
        <f t="shared" si="9"/>
        <v>2339</v>
      </c>
      <c r="I249" s="42">
        <f t="shared" si="10"/>
        <v>0.22735884804850323</v>
      </c>
      <c r="J249" s="32"/>
      <c r="K249" s="14"/>
      <c r="L249" s="37">
        <f t="shared" si="11"/>
        <v>0</v>
      </c>
      <c r="M249" s="32"/>
      <c r="N249" s="106"/>
      <c r="O249" s="12"/>
      <c r="P249" s="107" t="s">
        <v>279</v>
      </c>
    </row>
    <row r="250" spans="1:16" ht="12.75">
      <c r="A250" s="13">
        <v>242</v>
      </c>
      <c r="B250" s="104" t="s">
        <v>495</v>
      </c>
      <c r="C250" s="104" t="s">
        <v>34</v>
      </c>
      <c r="D250" s="100" t="s">
        <v>711</v>
      </c>
      <c r="E250" s="100" t="s">
        <v>54</v>
      </c>
      <c r="F250" s="28">
        <v>2572</v>
      </c>
      <c r="G250" s="97">
        <v>5</v>
      </c>
      <c r="H250" s="28">
        <f t="shared" si="9"/>
        <v>2322</v>
      </c>
      <c r="I250" s="42">
        <f t="shared" si="10"/>
        <v>0.19440124416796267</v>
      </c>
      <c r="J250" s="32"/>
      <c r="K250" s="14"/>
      <c r="L250" s="37">
        <f t="shared" si="11"/>
        <v>0</v>
      </c>
      <c r="M250" s="32"/>
      <c r="N250" s="11"/>
      <c r="O250" s="12"/>
      <c r="P250" s="107" t="s">
        <v>280</v>
      </c>
    </row>
    <row r="251" spans="1:16" ht="12.75">
      <c r="A251" s="13">
        <v>243</v>
      </c>
      <c r="B251" s="108" t="s">
        <v>151</v>
      </c>
      <c r="C251" s="108" t="s">
        <v>68</v>
      </c>
      <c r="D251" s="104" t="s">
        <v>662</v>
      </c>
      <c r="E251" s="100" t="s">
        <v>54</v>
      </c>
      <c r="F251" s="28">
        <v>2568</v>
      </c>
      <c r="G251" s="14">
        <v>5</v>
      </c>
      <c r="H251" s="28">
        <f t="shared" si="9"/>
        <v>2318</v>
      </c>
      <c r="I251" s="42">
        <f t="shared" si="10"/>
        <v>0.19470404984423675</v>
      </c>
      <c r="J251" s="32"/>
      <c r="K251" s="14"/>
      <c r="L251" s="37">
        <f t="shared" si="11"/>
        <v>0</v>
      </c>
      <c r="M251" s="32"/>
      <c r="N251" s="45"/>
      <c r="O251" s="46"/>
      <c r="P251" s="107" t="s">
        <v>65</v>
      </c>
    </row>
    <row r="252" spans="1:16" ht="12.75">
      <c r="A252" s="13">
        <v>244</v>
      </c>
      <c r="B252" s="146" t="s">
        <v>496</v>
      </c>
      <c r="C252" s="104" t="s">
        <v>29</v>
      </c>
      <c r="D252" s="104" t="s">
        <v>464</v>
      </c>
      <c r="E252" s="100" t="s">
        <v>56</v>
      </c>
      <c r="F252" s="126">
        <v>2417</v>
      </c>
      <c r="G252" s="122">
        <v>2</v>
      </c>
      <c r="H252" s="28">
        <f t="shared" si="9"/>
        <v>2317</v>
      </c>
      <c r="I252" s="42">
        <f t="shared" si="10"/>
        <v>0.08274720728175423</v>
      </c>
      <c r="J252" s="32"/>
      <c r="K252" s="14"/>
      <c r="L252" s="37">
        <f t="shared" si="11"/>
        <v>0</v>
      </c>
      <c r="M252" s="32"/>
      <c r="N252" s="11"/>
      <c r="O252" s="12"/>
      <c r="P252" s="107" t="s">
        <v>280</v>
      </c>
    </row>
    <row r="253" spans="1:16" ht="12.75">
      <c r="A253" s="13">
        <v>245</v>
      </c>
      <c r="B253" s="38" t="s">
        <v>259</v>
      </c>
      <c r="C253" s="38" t="s">
        <v>35</v>
      </c>
      <c r="D253" s="104" t="s">
        <v>681</v>
      </c>
      <c r="E253" s="100" t="s">
        <v>54</v>
      </c>
      <c r="F253" s="28">
        <v>2561</v>
      </c>
      <c r="G253" s="97">
        <v>5</v>
      </c>
      <c r="H253" s="28">
        <f t="shared" si="9"/>
        <v>2311</v>
      </c>
      <c r="I253" s="42">
        <f t="shared" si="10"/>
        <v>0.1952362358453729</v>
      </c>
      <c r="J253" s="32"/>
      <c r="K253" s="14"/>
      <c r="L253" s="37">
        <f t="shared" si="11"/>
        <v>0</v>
      </c>
      <c r="M253" s="32"/>
      <c r="N253" s="11"/>
      <c r="O253" s="12"/>
      <c r="P253" s="107" t="s">
        <v>279</v>
      </c>
    </row>
    <row r="254" spans="1:16" ht="12.75">
      <c r="A254" s="13">
        <v>246</v>
      </c>
      <c r="B254" s="108" t="s">
        <v>562</v>
      </c>
      <c r="C254" s="104" t="s">
        <v>563</v>
      </c>
      <c r="D254" s="100" t="s">
        <v>717</v>
      </c>
      <c r="E254" s="100" t="s">
        <v>54</v>
      </c>
      <c r="F254" s="28">
        <v>2641</v>
      </c>
      <c r="G254" s="118">
        <v>7</v>
      </c>
      <c r="H254" s="28">
        <f t="shared" si="9"/>
        <v>2291</v>
      </c>
      <c r="I254" s="42">
        <f t="shared" si="10"/>
        <v>0.2650511170011359</v>
      </c>
      <c r="J254" s="32"/>
      <c r="K254" s="14"/>
      <c r="L254" s="37">
        <f t="shared" si="11"/>
        <v>0</v>
      </c>
      <c r="M254" s="32"/>
      <c r="N254" s="11"/>
      <c r="O254" s="12"/>
      <c r="P254" s="107" t="s">
        <v>571</v>
      </c>
    </row>
    <row r="255" spans="1:16" ht="12.75">
      <c r="A255" s="13">
        <v>247</v>
      </c>
      <c r="B255" s="105" t="s">
        <v>152</v>
      </c>
      <c r="C255" s="100" t="s">
        <v>153</v>
      </c>
      <c r="D255" s="108" t="s">
        <v>658</v>
      </c>
      <c r="E255" s="100" t="s">
        <v>54</v>
      </c>
      <c r="F255" s="28">
        <v>2635</v>
      </c>
      <c r="G255" s="118">
        <v>7</v>
      </c>
      <c r="H255" s="28">
        <f t="shared" si="9"/>
        <v>2285</v>
      </c>
      <c r="I255" s="42">
        <f t="shared" si="10"/>
        <v>0.2656546489563567</v>
      </c>
      <c r="J255" s="32"/>
      <c r="K255" s="14"/>
      <c r="L255" s="37">
        <f t="shared" si="11"/>
        <v>0</v>
      </c>
      <c r="M255" s="32"/>
      <c r="N255" s="106"/>
      <c r="O255" s="12"/>
      <c r="P255" s="107" t="s">
        <v>65</v>
      </c>
    </row>
    <row r="256" spans="1:16" ht="12.75">
      <c r="A256" s="13">
        <v>248</v>
      </c>
      <c r="B256" s="104" t="s">
        <v>497</v>
      </c>
      <c r="C256" s="100" t="s">
        <v>34</v>
      </c>
      <c r="D256" s="100" t="s">
        <v>711</v>
      </c>
      <c r="E256" s="133" t="s">
        <v>52</v>
      </c>
      <c r="F256" s="28">
        <v>2765</v>
      </c>
      <c r="G256" s="97">
        <v>10</v>
      </c>
      <c r="H256" s="28">
        <f t="shared" si="9"/>
        <v>2265</v>
      </c>
      <c r="I256" s="42">
        <f t="shared" si="10"/>
        <v>0.3616636528028933</v>
      </c>
      <c r="J256" s="32"/>
      <c r="K256" s="14"/>
      <c r="L256" s="37">
        <f t="shared" si="11"/>
        <v>0</v>
      </c>
      <c r="M256" s="32"/>
      <c r="N256" s="11"/>
      <c r="O256" s="12"/>
      <c r="P256" s="107" t="s">
        <v>280</v>
      </c>
    </row>
    <row r="257" spans="1:16" ht="12.75">
      <c r="A257" s="13">
        <v>249</v>
      </c>
      <c r="B257" s="100" t="s">
        <v>498</v>
      </c>
      <c r="C257" s="100" t="s">
        <v>503</v>
      </c>
      <c r="D257" s="104" t="s">
        <v>469</v>
      </c>
      <c r="E257" s="133" t="s">
        <v>52</v>
      </c>
      <c r="F257" s="28">
        <v>2614</v>
      </c>
      <c r="G257" s="97">
        <v>7</v>
      </c>
      <c r="H257" s="28">
        <f t="shared" si="9"/>
        <v>2264</v>
      </c>
      <c r="I257" s="42">
        <f t="shared" si="10"/>
        <v>0.26778882938026016</v>
      </c>
      <c r="J257" s="32"/>
      <c r="K257" s="14"/>
      <c r="L257" s="37">
        <f t="shared" si="11"/>
        <v>0</v>
      </c>
      <c r="M257" s="32"/>
      <c r="N257" s="11"/>
      <c r="O257" s="12"/>
      <c r="P257" s="107" t="s">
        <v>280</v>
      </c>
    </row>
    <row r="258" spans="1:16" ht="12.75">
      <c r="A258" s="13">
        <v>250</v>
      </c>
      <c r="B258" s="100" t="s">
        <v>179</v>
      </c>
      <c r="C258" s="100" t="s">
        <v>34</v>
      </c>
      <c r="D258" s="100" t="s">
        <v>668</v>
      </c>
      <c r="E258" s="133" t="s">
        <v>52</v>
      </c>
      <c r="F258" s="28">
        <v>2401</v>
      </c>
      <c r="G258" s="97">
        <v>3</v>
      </c>
      <c r="H258" s="28">
        <f t="shared" si="9"/>
        <v>2251</v>
      </c>
      <c r="I258" s="42">
        <f t="shared" si="10"/>
        <v>0.12494793835901709</v>
      </c>
      <c r="J258" s="32"/>
      <c r="K258" s="14"/>
      <c r="L258" s="37">
        <f t="shared" si="11"/>
        <v>0</v>
      </c>
      <c r="M258" s="32"/>
      <c r="N258" s="106"/>
      <c r="O258" s="12"/>
      <c r="P258" s="107" t="s">
        <v>44</v>
      </c>
    </row>
    <row r="259" spans="1:16" ht="12.75">
      <c r="A259" s="13">
        <v>251</v>
      </c>
      <c r="B259" s="111" t="s">
        <v>589</v>
      </c>
      <c r="C259" s="111" t="s">
        <v>241</v>
      </c>
      <c r="D259" s="100" t="s">
        <v>718</v>
      </c>
      <c r="E259" s="100" t="s">
        <v>56</v>
      </c>
      <c r="F259" s="28">
        <v>2935</v>
      </c>
      <c r="G259" s="15">
        <v>14</v>
      </c>
      <c r="H259" s="28">
        <f t="shared" si="9"/>
        <v>2235</v>
      </c>
      <c r="I259" s="42">
        <f t="shared" si="10"/>
        <v>0.4770017035775128</v>
      </c>
      <c r="J259" s="32"/>
      <c r="K259" s="14"/>
      <c r="L259" s="37">
        <f t="shared" si="11"/>
        <v>0</v>
      </c>
      <c r="M259" s="32"/>
      <c r="N259" s="11"/>
      <c r="O259" s="12"/>
      <c r="P259" s="107" t="s">
        <v>597</v>
      </c>
    </row>
    <row r="260" spans="1:16" ht="12.75">
      <c r="A260" s="13">
        <v>252</v>
      </c>
      <c r="B260" s="105" t="s">
        <v>620</v>
      </c>
      <c r="C260" s="105" t="s">
        <v>346</v>
      </c>
      <c r="D260" s="105" t="s">
        <v>725</v>
      </c>
      <c r="E260" s="133" t="s">
        <v>52</v>
      </c>
      <c r="F260" s="28">
        <v>2485</v>
      </c>
      <c r="G260" s="118">
        <v>5</v>
      </c>
      <c r="H260" s="28">
        <f t="shared" si="9"/>
        <v>2235</v>
      </c>
      <c r="I260" s="42">
        <f t="shared" si="10"/>
        <v>0.2012072434607646</v>
      </c>
      <c r="J260" s="32"/>
      <c r="K260" s="14"/>
      <c r="L260" s="37">
        <f t="shared" si="11"/>
        <v>0</v>
      </c>
      <c r="M260" s="32"/>
      <c r="N260" s="11"/>
      <c r="O260" s="12"/>
      <c r="P260" s="107" t="s">
        <v>629</v>
      </c>
    </row>
    <row r="261" spans="1:16" ht="12.75">
      <c r="A261" s="13">
        <v>253</v>
      </c>
      <c r="B261" s="104" t="s">
        <v>439</v>
      </c>
      <c r="C261" s="116" t="s">
        <v>323</v>
      </c>
      <c r="D261" s="105" t="s">
        <v>704</v>
      </c>
      <c r="E261" s="100" t="s">
        <v>52</v>
      </c>
      <c r="F261" s="28">
        <v>2315</v>
      </c>
      <c r="G261" s="14">
        <v>2</v>
      </c>
      <c r="H261" s="28">
        <f t="shared" si="9"/>
        <v>2215</v>
      </c>
      <c r="I261" s="42">
        <f t="shared" si="10"/>
        <v>0.08639308855291576</v>
      </c>
      <c r="J261" s="32"/>
      <c r="K261" s="14"/>
      <c r="L261" s="37">
        <f t="shared" si="11"/>
        <v>0</v>
      </c>
      <c r="M261" s="32"/>
      <c r="N261" s="11"/>
      <c r="O261" s="12"/>
      <c r="P261" s="107" t="s">
        <v>525</v>
      </c>
    </row>
    <row r="262" spans="1:16" ht="12.75">
      <c r="A262" s="13">
        <v>254</v>
      </c>
      <c r="B262" s="38" t="s">
        <v>590</v>
      </c>
      <c r="C262" s="38" t="s">
        <v>388</v>
      </c>
      <c r="D262" s="100" t="s">
        <v>718</v>
      </c>
      <c r="E262" s="133" t="s">
        <v>52</v>
      </c>
      <c r="F262" s="28">
        <v>2812</v>
      </c>
      <c r="G262" s="97">
        <v>12</v>
      </c>
      <c r="H262" s="28">
        <f t="shared" si="9"/>
        <v>2212</v>
      </c>
      <c r="I262" s="42">
        <f t="shared" si="10"/>
        <v>0.42674253200568996</v>
      </c>
      <c r="J262" s="32"/>
      <c r="K262" s="14"/>
      <c r="L262" s="37">
        <f t="shared" si="11"/>
        <v>0</v>
      </c>
      <c r="M262" s="32"/>
      <c r="N262" s="11"/>
      <c r="O262" s="12"/>
      <c r="P262" s="107" t="s">
        <v>597</v>
      </c>
    </row>
    <row r="263" spans="1:16" ht="12.75">
      <c r="A263" s="13">
        <v>255</v>
      </c>
      <c r="B263" s="104" t="s">
        <v>352</v>
      </c>
      <c r="C263" s="116" t="s">
        <v>353</v>
      </c>
      <c r="D263" s="117" t="s">
        <v>332</v>
      </c>
      <c r="E263" s="133" t="s">
        <v>52</v>
      </c>
      <c r="F263" s="28">
        <v>2349</v>
      </c>
      <c r="G263" s="97">
        <v>3</v>
      </c>
      <c r="H263" s="28">
        <f t="shared" si="9"/>
        <v>2199</v>
      </c>
      <c r="I263" s="42">
        <f t="shared" si="10"/>
        <v>0.1277139208173691</v>
      </c>
      <c r="J263" s="29"/>
      <c r="K263" s="14"/>
      <c r="L263" s="37">
        <f t="shared" si="11"/>
        <v>0</v>
      </c>
      <c r="M263" s="32"/>
      <c r="N263" s="11"/>
      <c r="O263" s="12"/>
      <c r="P263" s="107" t="s">
        <v>367</v>
      </c>
    </row>
    <row r="264" spans="1:16" ht="12.75">
      <c r="A264" s="13">
        <v>256</v>
      </c>
      <c r="B264" s="104" t="s">
        <v>499</v>
      </c>
      <c r="C264" s="104" t="s">
        <v>69</v>
      </c>
      <c r="D264" s="100" t="s">
        <v>712</v>
      </c>
      <c r="E264" s="100" t="s">
        <v>56</v>
      </c>
      <c r="F264" s="28">
        <v>2294</v>
      </c>
      <c r="G264" s="14">
        <v>2</v>
      </c>
      <c r="H264" s="28">
        <f t="shared" si="9"/>
        <v>2194</v>
      </c>
      <c r="I264" s="42">
        <f t="shared" si="10"/>
        <v>0.08718395815170009</v>
      </c>
      <c r="J264" s="32"/>
      <c r="K264" s="14"/>
      <c r="L264" s="37">
        <f t="shared" si="11"/>
        <v>0</v>
      </c>
      <c r="M264" s="32"/>
      <c r="N264" s="11"/>
      <c r="O264" s="12"/>
      <c r="P264" s="107" t="s">
        <v>280</v>
      </c>
    </row>
    <row r="265" spans="1:16" ht="12.75">
      <c r="A265" s="13">
        <v>257</v>
      </c>
      <c r="B265" s="105" t="s">
        <v>500</v>
      </c>
      <c r="C265" s="116" t="s">
        <v>58</v>
      </c>
      <c r="D265" s="100" t="s">
        <v>711</v>
      </c>
      <c r="E265" s="100" t="s">
        <v>54</v>
      </c>
      <c r="F265" s="28">
        <v>2580</v>
      </c>
      <c r="G265" s="97">
        <v>8</v>
      </c>
      <c r="H265" s="28">
        <f aca="true" t="shared" si="12" ref="H265:H274">F265-50*G265</f>
        <v>2180</v>
      </c>
      <c r="I265" s="42">
        <f aca="true" t="shared" si="13" ref="I265:I274">G265/F265*100</f>
        <v>0.31007751937984496</v>
      </c>
      <c r="J265" s="32"/>
      <c r="K265" s="14"/>
      <c r="L265" s="37">
        <f aca="true" t="shared" si="14" ref="L265:L274">J265*100-K265*250</f>
        <v>0</v>
      </c>
      <c r="M265" s="32"/>
      <c r="N265" s="11"/>
      <c r="O265" s="12"/>
      <c r="P265" s="107" t="s">
        <v>280</v>
      </c>
    </row>
    <row r="266" spans="1:16" ht="12.75">
      <c r="A266" s="13">
        <v>258</v>
      </c>
      <c r="B266" s="146" t="s">
        <v>501</v>
      </c>
      <c r="C266" s="104" t="s">
        <v>50</v>
      </c>
      <c r="D266" s="100" t="s">
        <v>468</v>
      </c>
      <c r="E266" s="133" t="s">
        <v>52</v>
      </c>
      <c r="F266" s="28">
        <v>2578</v>
      </c>
      <c r="G266" s="97">
        <v>8</v>
      </c>
      <c r="H266" s="28">
        <f t="shared" si="12"/>
        <v>2178</v>
      </c>
      <c r="I266" s="42">
        <f t="shared" si="13"/>
        <v>0.3103180760279286</v>
      </c>
      <c r="J266" s="29"/>
      <c r="K266" s="14"/>
      <c r="L266" s="37">
        <f t="shared" si="14"/>
        <v>0</v>
      </c>
      <c r="M266" s="32"/>
      <c r="N266" s="11"/>
      <c r="O266" s="12"/>
      <c r="P266" s="107" t="s">
        <v>280</v>
      </c>
    </row>
    <row r="267" spans="1:16" ht="12.75">
      <c r="A267" s="13">
        <v>259</v>
      </c>
      <c r="B267" s="115" t="s">
        <v>354</v>
      </c>
      <c r="C267" s="100" t="s">
        <v>326</v>
      </c>
      <c r="D267" s="115" t="s">
        <v>327</v>
      </c>
      <c r="E267" s="100" t="s">
        <v>54</v>
      </c>
      <c r="F267" s="28">
        <v>2613</v>
      </c>
      <c r="G267" s="97">
        <v>9</v>
      </c>
      <c r="H267" s="28">
        <f t="shared" si="12"/>
        <v>2163</v>
      </c>
      <c r="I267" s="42">
        <f t="shared" si="13"/>
        <v>0.3444316877152698</v>
      </c>
      <c r="J267" s="32"/>
      <c r="K267" s="14"/>
      <c r="L267" s="37">
        <f t="shared" si="14"/>
        <v>0</v>
      </c>
      <c r="M267" s="32"/>
      <c r="N267" s="11"/>
      <c r="O267" s="12"/>
      <c r="P267" s="107" t="s">
        <v>367</v>
      </c>
    </row>
    <row r="268" spans="1:16" ht="12.75">
      <c r="A268" s="13">
        <v>260</v>
      </c>
      <c r="B268" s="111" t="s">
        <v>260</v>
      </c>
      <c r="C268" s="111" t="s">
        <v>261</v>
      </c>
      <c r="D268" s="146" t="s">
        <v>677</v>
      </c>
      <c r="E268" s="133" t="s">
        <v>52</v>
      </c>
      <c r="F268" s="28">
        <v>2296</v>
      </c>
      <c r="G268" s="97">
        <v>3</v>
      </c>
      <c r="H268" s="28">
        <f t="shared" si="12"/>
        <v>2146</v>
      </c>
      <c r="I268" s="42">
        <f t="shared" si="13"/>
        <v>0.13066202090592335</v>
      </c>
      <c r="J268" s="32"/>
      <c r="K268" s="14"/>
      <c r="L268" s="37">
        <f t="shared" si="14"/>
        <v>0</v>
      </c>
      <c r="M268" s="98"/>
      <c r="N268" s="11"/>
      <c r="O268" s="12"/>
      <c r="P268" s="107" t="s">
        <v>279</v>
      </c>
    </row>
    <row r="269" spans="1:16" ht="12.75">
      <c r="A269" s="13">
        <v>261</v>
      </c>
      <c r="B269" s="100" t="s">
        <v>502</v>
      </c>
      <c r="C269" s="100" t="s">
        <v>241</v>
      </c>
      <c r="D269" s="111" t="s">
        <v>469</v>
      </c>
      <c r="E269" s="100" t="s">
        <v>54</v>
      </c>
      <c r="F269" s="28">
        <v>2635</v>
      </c>
      <c r="G269" s="97">
        <v>10</v>
      </c>
      <c r="H269" s="28">
        <f t="shared" si="12"/>
        <v>2135</v>
      </c>
      <c r="I269" s="42">
        <f t="shared" si="13"/>
        <v>0.3795066413662239</v>
      </c>
      <c r="J269" s="32"/>
      <c r="K269" s="14"/>
      <c r="L269" s="37">
        <f t="shared" si="14"/>
        <v>0</v>
      </c>
      <c r="M269" s="32"/>
      <c r="N269" s="11"/>
      <c r="O269" s="12"/>
      <c r="P269" s="107" t="s">
        <v>280</v>
      </c>
    </row>
    <row r="270" spans="1:16" ht="12.75">
      <c r="A270" s="13">
        <v>262</v>
      </c>
      <c r="B270" s="104" t="s">
        <v>622</v>
      </c>
      <c r="C270" s="104" t="s">
        <v>621</v>
      </c>
      <c r="D270" s="104" t="s">
        <v>722</v>
      </c>
      <c r="E270" s="133" t="s">
        <v>52</v>
      </c>
      <c r="F270" s="28">
        <v>2417</v>
      </c>
      <c r="G270" s="97">
        <v>6</v>
      </c>
      <c r="H270" s="28">
        <f t="shared" si="12"/>
        <v>2117</v>
      </c>
      <c r="I270" s="42">
        <f t="shared" si="13"/>
        <v>0.24824162184526274</v>
      </c>
      <c r="J270" s="32">
        <v>52</v>
      </c>
      <c r="K270" s="14">
        <v>3</v>
      </c>
      <c r="L270" s="37">
        <f t="shared" si="14"/>
        <v>4450</v>
      </c>
      <c r="M270" s="32"/>
      <c r="N270" s="11"/>
      <c r="O270" s="12"/>
      <c r="P270" s="107" t="s">
        <v>629</v>
      </c>
    </row>
    <row r="271" spans="1:16" ht="12.75">
      <c r="A271" s="13">
        <v>263</v>
      </c>
      <c r="B271" s="100" t="s">
        <v>441</v>
      </c>
      <c r="C271" s="100" t="s">
        <v>440</v>
      </c>
      <c r="D271" s="104" t="s">
        <v>702</v>
      </c>
      <c r="E271" s="100" t="s">
        <v>54</v>
      </c>
      <c r="F271" s="28">
        <v>2093</v>
      </c>
      <c r="G271" s="97">
        <v>1</v>
      </c>
      <c r="H271" s="28">
        <f t="shared" si="12"/>
        <v>2043</v>
      </c>
      <c r="I271" s="42">
        <f t="shared" si="13"/>
        <v>0.047778308647873864</v>
      </c>
      <c r="J271" s="32"/>
      <c r="K271" s="14"/>
      <c r="L271" s="37">
        <f t="shared" si="14"/>
        <v>0</v>
      </c>
      <c r="M271" s="32"/>
      <c r="N271" s="11"/>
      <c r="O271" s="12"/>
      <c r="P271" s="107" t="s">
        <v>525</v>
      </c>
    </row>
    <row r="272" spans="1:16" ht="12.75">
      <c r="A272" s="13">
        <v>264</v>
      </c>
      <c r="B272" s="104" t="s">
        <v>387</v>
      </c>
      <c r="C272" s="104" t="s">
        <v>388</v>
      </c>
      <c r="D272" s="111" t="s">
        <v>698</v>
      </c>
      <c r="E272" s="104" t="s">
        <v>52</v>
      </c>
      <c r="F272" s="28">
        <v>2541</v>
      </c>
      <c r="G272" s="14">
        <v>10</v>
      </c>
      <c r="H272" s="28">
        <f t="shared" si="12"/>
        <v>2041</v>
      </c>
      <c r="I272" s="42">
        <f t="shared" si="13"/>
        <v>0.39354584809130266</v>
      </c>
      <c r="J272" s="32"/>
      <c r="K272" s="14"/>
      <c r="L272" s="37">
        <f t="shared" si="14"/>
        <v>0</v>
      </c>
      <c r="M272" s="32"/>
      <c r="N272" s="11"/>
      <c r="O272" s="12"/>
      <c r="P272" s="107" t="s">
        <v>402</v>
      </c>
    </row>
    <row r="273" spans="1:16" ht="12.75">
      <c r="A273" s="13">
        <v>265</v>
      </c>
      <c r="B273" s="104" t="s">
        <v>653</v>
      </c>
      <c r="C273" s="104" t="s">
        <v>232</v>
      </c>
      <c r="D273" s="100" t="s">
        <v>728</v>
      </c>
      <c r="E273" s="133" t="s">
        <v>52</v>
      </c>
      <c r="F273" s="28">
        <v>2184</v>
      </c>
      <c r="G273" s="97">
        <v>3</v>
      </c>
      <c r="H273" s="28">
        <f t="shared" si="12"/>
        <v>2034</v>
      </c>
      <c r="I273" s="42">
        <f t="shared" si="13"/>
        <v>0.13736263736263737</v>
      </c>
      <c r="J273" s="112"/>
      <c r="K273" s="14"/>
      <c r="L273" s="37">
        <f t="shared" si="14"/>
        <v>0</v>
      </c>
      <c r="M273" s="98"/>
      <c r="N273" s="11"/>
      <c r="O273" s="12"/>
      <c r="P273" s="107" t="s">
        <v>657</v>
      </c>
    </row>
    <row r="274" spans="1:16" ht="12.75">
      <c r="A274" s="13">
        <v>266</v>
      </c>
      <c r="B274" s="105" t="s">
        <v>355</v>
      </c>
      <c r="C274" s="105" t="s">
        <v>356</v>
      </c>
      <c r="D274" s="146" t="s">
        <v>696</v>
      </c>
      <c r="E274" s="100" t="s">
        <v>54</v>
      </c>
      <c r="F274" s="28">
        <v>2084</v>
      </c>
      <c r="G274" s="118">
        <v>1</v>
      </c>
      <c r="H274" s="28">
        <f t="shared" si="12"/>
        <v>2034</v>
      </c>
      <c r="I274" s="42">
        <f t="shared" si="13"/>
        <v>0.04798464491362764</v>
      </c>
      <c r="J274" s="29"/>
      <c r="K274" s="14"/>
      <c r="L274" s="37">
        <f t="shared" si="14"/>
        <v>0</v>
      </c>
      <c r="M274" s="30"/>
      <c r="N274" s="11"/>
      <c r="O274" s="12"/>
      <c r="P274" s="107" t="s">
        <v>367</v>
      </c>
    </row>
    <row r="275" spans="1:16" ht="12.75">
      <c r="A275" s="13">
        <v>267</v>
      </c>
      <c r="B275" s="38"/>
      <c r="C275" s="38"/>
      <c r="D275" s="108"/>
      <c r="E275" s="134"/>
      <c r="F275" s="28"/>
      <c r="G275" s="97"/>
      <c r="H275" s="28"/>
      <c r="I275" s="42"/>
      <c r="J275" s="32"/>
      <c r="K275" s="14"/>
      <c r="L275" s="37"/>
      <c r="M275" s="32"/>
      <c r="N275" s="11"/>
      <c r="O275" s="12"/>
      <c r="P275" s="107"/>
    </row>
    <row r="276" spans="1:16" ht="12.75">
      <c r="A276" s="13">
        <v>268</v>
      </c>
      <c r="B276" s="104"/>
      <c r="C276" s="116"/>
      <c r="D276" s="100"/>
      <c r="E276" s="100"/>
      <c r="F276" s="28"/>
      <c r="G276" s="14"/>
      <c r="H276" s="28"/>
      <c r="I276" s="42"/>
      <c r="J276" s="32"/>
      <c r="K276" s="14"/>
      <c r="L276" s="37"/>
      <c r="M276" s="32"/>
      <c r="N276" s="45"/>
      <c r="O276" s="46"/>
      <c r="P276" s="107"/>
    </row>
    <row r="277" spans="1:16" ht="12.75">
      <c r="A277" s="13">
        <v>269</v>
      </c>
      <c r="B277" s="104"/>
      <c r="C277" s="116"/>
      <c r="D277" s="104"/>
      <c r="E277" s="133"/>
      <c r="F277" s="28"/>
      <c r="G277" s="14"/>
      <c r="H277" s="28"/>
      <c r="I277" s="42"/>
      <c r="J277" s="32"/>
      <c r="K277" s="14"/>
      <c r="L277" s="37"/>
      <c r="M277" s="32"/>
      <c r="N277" s="11"/>
      <c r="O277" s="12"/>
      <c r="P277" s="107"/>
    </row>
    <row r="278" spans="1:16" ht="12.75">
      <c r="A278" s="13">
        <v>270</v>
      </c>
      <c r="B278" s="109"/>
      <c r="C278" s="109"/>
      <c r="D278" s="104"/>
      <c r="E278" s="100"/>
      <c r="F278" s="28"/>
      <c r="G278" s="121"/>
      <c r="H278" s="28"/>
      <c r="I278" s="42"/>
      <c r="J278" s="32"/>
      <c r="K278" s="14"/>
      <c r="L278" s="37"/>
      <c r="M278" s="32"/>
      <c r="N278" s="11"/>
      <c r="O278" s="12"/>
      <c r="P278" s="107"/>
    </row>
    <row r="279" spans="1:16" ht="12.75">
      <c r="A279" s="13">
        <v>271</v>
      </c>
      <c r="B279" s="104"/>
      <c r="C279" s="104"/>
      <c r="D279" s="104"/>
      <c r="E279" s="100"/>
      <c r="F279" s="28"/>
      <c r="G279" s="97"/>
      <c r="H279" s="28"/>
      <c r="I279" s="42"/>
      <c r="J279" s="29"/>
      <c r="K279" s="14"/>
      <c r="L279" s="37"/>
      <c r="M279" s="32"/>
      <c r="N279" s="11"/>
      <c r="O279" s="67"/>
      <c r="P279" s="107"/>
    </row>
    <row r="280" spans="1:16" ht="12.75">
      <c r="A280" s="13">
        <v>272</v>
      </c>
      <c r="B280" s="104"/>
      <c r="C280" s="100"/>
      <c r="D280" s="104"/>
      <c r="E280" s="133"/>
      <c r="F280" s="28"/>
      <c r="G280" s="14"/>
      <c r="H280" s="28"/>
      <c r="I280" s="42"/>
      <c r="J280" s="32"/>
      <c r="K280" s="14"/>
      <c r="L280" s="37"/>
      <c r="M280" s="32"/>
      <c r="N280" s="11"/>
      <c r="O280" s="12"/>
      <c r="P280" s="107"/>
    </row>
    <row r="281" spans="1:16" ht="12.75">
      <c r="A281" s="13">
        <v>273</v>
      </c>
      <c r="B281" s="104"/>
      <c r="C281" s="104"/>
      <c r="D281" s="111"/>
      <c r="E281" s="100"/>
      <c r="F281" s="28"/>
      <c r="G281" s="14"/>
      <c r="H281" s="28"/>
      <c r="I281" s="42"/>
      <c r="J281" s="32"/>
      <c r="K281" s="14"/>
      <c r="L281" s="37"/>
      <c r="M281" s="32"/>
      <c r="N281" s="11"/>
      <c r="O281" s="12"/>
      <c r="P281" s="107"/>
    </row>
    <row r="282" spans="1:16" ht="12.75">
      <c r="A282" s="13">
        <v>274</v>
      </c>
      <c r="B282" s="38"/>
      <c r="C282" s="38"/>
      <c r="D282" s="111"/>
      <c r="E282" s="100"/>
      <c r="F282" s="28"/>
      <c r="G282" s="97"/>
      <c r="H282" s="28"/>
      <c r="I282" s="42"/>
      <c r="J282" s="32"/>
      <c r="K282" s="14"/>
      <c r="L282" s="37"/>
      <c r="M282" s="32"/>
      <c r="N282" s="11"/>
      <c r="O282" s="12"/>
      <c r="P282" s="107"/>
    </row>
    <row r="283" spans="1:16" ht="12.75">
      <c r="A283" s="13">
        <v>275</v>
      </c>
      <c r="B283" s="109"/>
      <c r="C283" s="109"/>
      <c r="D283" s="108"/>
      <c r="E283" s="100"/>
      <c r="F283" s="28"/>
      <c r="G283" s="118"/>
      <c r="H283" s="28"/>
      <c r="I283" s="42"/>
      <c r="J283" s="32"/>
      <c r="K283" s="14"/>
      <c r="L283" s="37"/>
      <c r="M283" s="32"/>
      <c r="N283" s="11"/>
      <c r="O283" s="12"/>
      <c r="P283" s="107"/>
    </row>
    <row r="284" spans="1:16" ht="12.75">
      <c r="A284" s="13">
        <v>276</v>
      </c>
      <c r="B284" s="104"/>
      <c r="C284" s="104"/>
      <c r="D284" s="108"/>
      <c r="E284" s="131"/>
      <c r="F284" s="28"/>
      <c r="G284" s="14"/>
      <c r="H284" s="28"/>
      <c r="I284" s="42"/>
      <c r="J284" s="32"/>
      <c r="K284" s="14"/>
      <c r="L284" s="37"/>
      <c r="M284" s="32"/>
      <c r="N284" s="11"/>
      <c r="O284" s="12"/>
      <c r="P284" s="107"/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7.77734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1"/>
      <c r="B1" s="127" t="s">
        <v>17</v>
      </c>
      <c r="C1" s="9" t="s">
        <v>66</v>
      </c>
      <c r="F1" s="2"/>
      <c r="H1" s="9"/>
    </row>
    <row r="2" ht="12.75">
      <c r="F2" s="2"/>
    </row>
    <row r="3" spans="2:8" ht="12.75">
      <c r="B3" s="21"/>
      <c r="C3" s="1"/>
      <c r="F3" s="2"/>
      <c r="H3" s="1"/>
    </row>
    <row r="4" spans="3:12" ht="12.75">
      <c r="C4" s="1"/>
      <c r="F4" s="69" t="s">
        <v>108</v>
      </c>
      <c r="G4" s="3"/>
      <c r="H4" s="6"/>
      <c r="I4" s="6"/>
      <c r="J4" s="6"/>
      <c r="K4" s="6"/>
      <c r="L4" s="6"/>
    </row>
    <row r="5" spans="3:8" ht="12.75">
      <c r="C5" s="1"/>
      <c r="F5" s="2"/>
      <c r="H5" s="1"/>
    </row>
    <row r="6" spans="1:12" ht="15" customHeight="1">
      <c r="A6" s="7" t="s">
        <v>22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  <c r="M8" s="94" t="s">
        <v>6</v>
      </c>
      <c r="N8" s="157" t="s">
        <v>23</v>
      </c>
      <c r="O8" s="158"/>
      <c r="P8" s="94" t="s">
        <v>15</v>
      </c>
    </row>
    <row r="9" spans="1:16" ht="13.5" customHeight="1">
      <c r="A9" s="13">
        <v>1</v>
      </c>
      <c r="B9" s="115" t="s">
        <v>281</v>
      </c>
      <c r="C9" s="100" t="s">
        <v>118</v>
      </c>
      <c r="D9" s="100" t="s">
        <v>692</v>
      </c>
      <c r="E9" s="133" t="s">
        <v>53</v>
      </c>
      <c r="F9" s="28">
        <v>4983</v>
      </c>
      <c r="G9" s="122">
        <v>6</v>
      </c>
      <c r="H9" s="28">
        <f aca="true" t="shared" si="0" ref="H9:H40">F9-50*G9</f>
        <v>4683</v>
      </c>
      <c r="I9" s="42">
        <f>G9/F9*100</f>
        <v>0.12040939193257075</v>
      </c>
      <c r="J9" s="32">
        <v>200</v>
      </c>
      <c r="K9" s="14">
        <v>0</v>
      </c>
      <c r="L9" s="37">
        <f aca="true" t="shared" si="1" ref="L9:L40">J9*100-K9*250</f>
        <v>20000</v>
      </c>
      <c r="M9" s="32">
        <v>112</v>
      </c>
      <c r="N9" s="147" t="s">
        <v>278</v>
      </c>
      <c r="O9" s="148">
        <v>9</v>
      </c>
      <c r="P9" s="103" t="s">
        <v>318</v>
      </c>
    </row>
    <row r="10" spans="1:16" s="17" customFormat="1" ht="13.5" customHeight="1">
      <c r="A10" s="13">
        <v>2</v>
      </c>
      <c r="B10" s="105" t="s">
        <v>284</v>
      </c>
      <c r="C10" s="105" t="s">
        <v>285</v>
      </c>
      <c r="D10" s="104" t="s">
        <v>688</v>
      </c>
      <c r="E10" s="133" t="s">
        <v>53</v>
      </c>
      <c r="F10" s="28">
        <v>4016</v>
      </c>
      <c r="G10" s="14">
        <v>2</v>
      </c>
      <c r="H10" s="28">
        <f t="shared" si="0"/>
        <v>3916</v>
      </c>
      <c r="I10" s="42">
        <f>G10/F10*100</f>
        <v>0.049800796812749</v>
      </c>
      <c r="J10" s="105">
        <v>174</v>
      </c>
      <c r="K10" s="105">
        <v>10</v>
      </c>
      <c r="L10" s="37">
        <f t="shared" si="1"/>
        <v>14900</v>
      </c>
      <c r="M10" s="32">
        <v>99</v>
      </c>
      <c r="N10" s="106" t="s">
        <v>317</v>
      </c>
      <c r="O10" s="12">
        <v>4</v>
      </c>
      <c r="P10" s="103" t="s">
        <v>318</v>
      </c>
    </row>
    <row r="11" spans="1:16" ht="13.5" customHeight="1">
      <c r="A11" s="13">
        <v>3</v>
      </c>
      <c r="B11" s="108" t="s">
        <v>572</v>
      </c>
      <c r="C11" s="100" t="s">
        <v>401</v>
      </c>
      <c r="D11" s="100" t="s">
        <v>739</v>
      </c>
      <c r="E11" s="100" t="s">
        <v>54</v>
      </c>
      <c r="F11" s="28">
        <v>6403</v>
      </c>
      <c r="G11" s="14">
        <v>12</v>
      </c>
      <c r="H11" s="28">
        <f t="shared" si="0"/>
        <v>5803</v>
      </c>
      <c r="I11" s="42">
        <f>G11/F11*100</f>
        <v>0.18741215055442761</v>
      </c>
      <c r="J11" s="29">
        <v>152</v>
      </c>
      <c r="K11" s="14">
        <v>6</v>
      </c>
      <c r="L11" s="37">
        <f t="shared" si="1"/>
        <v>13700</v>
      </c>
      <c r="M11" s="112">
        <v>126</v>
      </c>
      <c r="N11" s="147" t="s">
        <v>595</v>
      </c>
      <c r="O11" s="148">
        <v>24</v>
      </c>
      <c r="P11" s="103" t="s">
        <v>597</v>
      </c>
    </row>
    <row r="12" spans="1:16" s="17" customFormat="1" ht="13.5" customHeight="1">
      <c r="A12" s="13">
        <v>4</v>
      </c>
      <c r="B12" s="104" t="s">
        <v>442</v>
      </c>
      <c r="C12" s="116" t="s">
        <v>246</v>
      </c>
      <c r="D12" s="100" t="s">
        <v>706</v>
      </c>
      <c r="E12" s="100" t="s">
        <v>52</v>
      </c>
      <c r="F12" s="28"/>
      <c r="G12" s="14"/>
      <c r="H12" s="28">
        <f t="shared" si="0"/>
        <v>0</v>
      </c>
      <c r="I12" s="42"/>
      <c r="J12" s="32">
        <v>105</v>
      </c>
      <c r="K12" s="14">
        <v>6</v>
      </c>
      <c r="L12" s="37">
        <f t="shared" si="1"/>
        <v>9000</v>
      </c>
      <c r="M12" s="32">
        <v>98</v>
      </c>
      <c r="N12" s="11"/>
      <c r="O12" s="12"/>
      <c r="P12" s="103" t="s">
        <v>525</v>
      </c>
    </row>
    <row r="13" spans="1:16" ht="13.5" customHeight="1">
      <c r="A13" s="13">
        <v>5</v>
      </c>
      <c r="B13" s="104" t="s">
        <v>640</v>
      </c>
      <c r="C13" s="104" t="s">
        <v>447</v>
      </c>
      <c r="D13" s="100" t="s">
        <v>729</v>
      </c>
      <c r="E13" s="133" t="s">
        <v>54</v>
      </c>
      <c r="F13" s="28">
        <v>3239</v>
      </c>
      <c r="G13" s="97">
        <v>7</v>
      </c>
      <c r="H13" s="28">
        <f t="shared" si="0"/>
        <v>2889</v>
      </c>
      <c r="I13" s="42">
        <f>G13/F13*100</f>
        <v>0.216116085211485</v>
      </c>
      <c r="J13" s="112">
        <v>100</v>
      </c>
      <c r="K13" s="14">
        <v>5</v>
      </c>
      <c r="L13" s="37">
        <f t="shared" si="1"/>
        <v>8750</v>
      </c>
      <c r="M13" s="98"/>
      <c r="N13" s="11"/>
      <c r="O13" s="12"/>
      <c r="P13" s="103" t="s">
        <v>657</v>
      </c>
    </row>
    <row r="14" spans="1:16" ht="13.5" customHeight="1">
      <c r="A14" s="13">
        <v>6</v>
      </c>
      <c r="B14" s="108" t="s">
        <v>509</v>
      </c>
      <c r="C14" s="108" t="s">
        <v>59</v>
      </c>
      <c r="D14" s="115" t="s">
        <v>508</v>
      </c>
      <c r="E14" s="133" t="s">
        <v>53</v>
      </c>
      <c r="F14" s="28"/>
      <c r="G14" s="97"/>
      <c r="H14" s="28">
        <f t="shared" si="0"/>
        <v>0</v>
      </c>
      <c r="I14" s="42"/>
      <c r="J14" s="32">
        <v>79</v>
      </c>
      <c r="K14" s="14">
        <v>2</v>
      </c>
      <c r="L14" s="37">
        <f t="shared" si="1"/>
        <v>7400</v>
      </c>
      <c r="M14" s="32"/>
      <c r="N14" s="11"/>
      <c r="O14" s="12"/>
      <c r="P14" s="103" t="s">
        <v>280</v>
      </c>
    </row>
    <row r="15" spans="1:16" ht="13.5" customHeight="1">
      <c r="A15" s="13">
        <v>7</v>
      </c>
      <c r="B15" s="38" t="s">
        <v>623</v>
      </c>
      <c r="C15" s="38" t="s">
        <v>505</v>
      </c>
      <c r="D15" s="117" t="s">
        <v>720</v>
      </c>
      <c r="E15" s="133" t="s">
        <v>52</v>
      </c>
      <c r="F15" s="28"/>
      <c r="G15" s="97"/>
      <c r="H15" s="28">
        <f t="shared" si="0"/>
        <v>0</v>
      </c>
      <c r="I15" s="42"/>
      <c r="J15" s="32">
        <v>83</v>
      </c>
      <c r="K15" s="14">
        <v>5</v>
      </c>
      <c r="L15" s="37">
        <f t="shared" si="1"/>
        <v>7050</v>
      </c>
      <c r="M15" s="32"/>
      <c r="N15" s="11"/>
      <c r="O15" s="12"/>
      <c r="P15" s="103" t="s">
        <v>629</v>
      </c>
    </row>
    <row r="16" spans="1:16" ht="13.5" customHeight="1">
      <c r="A16" s="13">
        <v>8</v>
      </c>
      <c r="B16" s="109" t="s">
        <v>443</v>
      </c>
      <c r="C16" s="109" t="s">
        <v>310</v>
      </c>
      <c r="D16" s="105" t="s">
        <v>704</v>
      </c>
      <c r="E16" s="104" t="s">
        <v>53</v>
      </c>
      <c r="F16" s="28"/>
      <c r="G16" s="118"/>
      <c r="H16" s="28">
        <f t="shared" si="0"/>
        <v>0</v>
      </c>
      <c r="I16" s="42"/>
      <c r="J16" s="32">
        <v>85</v>
      </c>
      <c r="K16" s="14">
        <v>6</v>
      </c>
      <c r="L16" s="37">
        <f t="shared" si="1"/>
        <v>7000</v>
      </c>
      <c r="M16" s="32"/>
      <c r="N16" s="106"/>
      <c r="O16" s="12"/>
      <c r="P16" s="103" t="s">
        <v>525</v>
      </c>
    </row>
    <row r="17" spans="1:16" ht="13.5" customHeight="1">
      <c r="A17" s="13">
        <v>9</v>
      </c>
      <c r="B17" s="108" t="s">
        <v>444</v>
      </c>
      <c r="C17" s="104" t="s">
        <v>45</v>
      </c>
      <c r="D17" s="100" t="s">
        <v>706</v>
      </c>
      <c r="E17" s="100" t="s">
        <v>53</v>
      </c>
      <c r="F17" s="28"/>
      <c r="G17" s="118"/>
      <c r="H17" s="28">
        <f t="shared" si="0"/>
        <v>0</v>
      </c>
      <c r="I17" s="42"/>
      <c r="J17" s="32">
        <v>74</v>
      </c>
      <c r="K17" s="14">
        <v>4</v>
      </c>
      <c r="L17" s="37">
        <f t="shared" si="1"/>
        <v>6400</v>
      </c>
      <c r="M17" s="32">
        <v>133</v>
      </c>
      <c r="N17" s="106"/>
      <c r="O17" s="12"/>
      <c r="P17" s="103" t="s">
        <v>525</v>
      </c>
    </row>
    <row r="18" spans="1:16" s="17" customFormat="1" ht="13.5" customHeight="1">
      <c r="A18" s="13">
        <v>10</v>
      </c>
      <c r="B18" s="108" t="s">
        <v>201</v>
      </c>
      <c r="C18" s="108" t="s">
        <v>33</v>
      </c>
      <c r="D18" s="104" t="s">
        <v>208</v>
      </c>
      <c r="E18" s="133" t="s">
        <v>52</v>
      </c>
      <c r="F18" s="28"/>
      <c r="G18" s="97"/>
      <c r="H18" s="28">
        <f t="shared" si="0"/>
        <v>0</v>
      </c>
      <c r="I18" s="42"/>
      <c r="J18" s="29">
        <v>64</v>
      </c>
      <c r="K18" s="14">
        <v>0</v>
      </c>
      <c r="L18" s="37">
        <f t="shared" si="1"/>
        <v>6400</v>
      </c>
      <c r="M18" s="32"/>
      <c r="N18" s="11"/>
      <c r="O18" s="12"/>
      <c r="P18" s="103" t="s">
        <v>78</v>
      </c>
    </row>
    <row r="19" spans="1:16" ht="13.5" customHeight="1">
      <c r="A19" s="13">
        <v>11</v>
      </c>
      <c r="B19" s="115" t="s">
        <v>248</v>
      </c>
      <c r="C19" s="100" t="s">
        <v>33</v>
      </c>
      <c r="D19" s="146" t="s">
        <v>682</v>
      </c>
      <c r="E19" s="133" t="s">
        <v>52</v>
      </c>
      <c r="F19" s="28">
        <v>2629</v>
      </c>
      <c r="G19" s="122">
        <v>3</v>
      </c>
      <c r="H19" s="28">
        <f t="shared" si="0"/>
        <v>2479</v>
      </c>
      <c r="I19" s="42">
        <f>G19/F19*100</f>
        <v>0.11411182959300115</v>
      </c>
      <c r="J19" s="32">
        <v>64</v>
      </c>
      <c r="K19" s="14">
        <v>2</v>
      </c>
      <c r="L19" s="37">
        <f t="shared" si="1"/>
        <v>5900</v>
      </c>
      <c r="M19" s="32"/>
      <c r="N19" s="11"/>
      <c r="O19" s="12"/>
      <c r="P19" s="103" t="s">
        <v>279</v>
      </c>
    </row>
    <row r="20" spans="1:16" ht="13.5" customHeight="1">
      <c r="A20" s="13">
        <v>12</v>
      </c>
      <c r="B20" s="104" t="s">
        <v>77</v>
      </c>
      <c r="C20" s="100" t="s">
        <v>63</v>
      </c>
      <c r="D20" s="100" t="s">
        <v>669</v>
      </c>
      <c r="E20" s="133" t="s">
        <v>52</v>
      </c>
      <c r="F20" s="28"/>
      <c r="G20" s="97"/>
      <c r="H20" s="28">
        <f t="shared" si="0"/>
        <v>0</v>
      </c>
      <c r="I20" s="42"/>
      <c r="J20" s="29">
        <v>66</v>
      </c>
      <c r="K20" s="14">
        <v>3</v>
      </c>
      <c r="L20" s="37">
        <f t="shared" si="1"/>
        <v>5850</v>
      </c>
      <c r="M20" s="32"/>
      <c r="N20" s="106"/>
      <c r="O20" s="12"/>
      <c r="P20" s="103" t="s">
        <v>44</v>
      </c>
    </row>
    <row r="21" spans="1:16" ht="13.5" customHeight="1">
      <c r="A21" s="13">
        <v>13</v>
      </c>
      <c r="B21" s="111" t="s">
        <v>389</v>
      </c>
      <c r="C21" s="111" t="s">
        <v>80</v>
      </c>
      <c r="D21" s="100" t="s">
        <v>697</v>
      </c>
      <c r="E21" s="133" t="s">
        <v>53</v>
      </c>
      <c r="F21" s="28"/>
      <c r="G21" s="97"/>
      <c r="H21" s="28">
        <f t="shared" si="0"/>
        <v>0</v>
      </c>
      <c r="I21" s="42"/>
      <c r="J21" s="32">
        <v>78</v>
      </c>
      <c r="K21" s="14">
        <v>8</v>
      </c>
      <c r="L21" s="37">
        <f t="shared" si="1"/>
        <v>5800</v>
      </c>
      <c r="M21" s="32"/>
      <c r="N21" s="11"/>
      <c r="O21" s="12"/>
      <c r="P21" s="103" t="s">
        <v>402</v>
      </c>
    </row>
    <row r="22" spans="1:16" ht="13.5" customHeight="1">
      <c r="A22" s="13">
        <v>14</v>
      </c>
      <c r="B22" s="104" t="s">
        <v>635</v>
      </c>
      <c r="C22" s="104" t="s">
        <v>636</v>
      </c>
      <c r="D22" s="100" t="s">
        <v>738</v>
      </c>
      <c r="E22" s="133" t="s">
        <v>52</v>
      </c>
      <c r="F22" s="28">
        <v>3236</v>
      </c>
      <c r="G22" s="97">
        <v>3</v>
      </c>
      <c r="H22" s="28">
        <f t="shared" si="0"/>
        <v>3086</v>
      </c>
      <c r="I22" s="42">
        <f>G22/F22*100</f>
        <v>0.0927070457354759</v>
      </c>
      <c r="J22" s="112">
        <v>67</v>
      </c>
      <c r="K22" s="14">
        <v>4</v>
      </c>
      <c r="L22" s="37">
        <f t="shared" si="1"/>
        <v>5700</v>
      </c>
      <c r="M22" s="98">
        <v>87</v>
      </c>
      <c r="N22" s="11"/>
      <c r="O22" s="12"/>
      <c r="P22" s="103" t="s">
        <v>657</v>
      </c>
    </row>
    <row r="23" spans="1:16" ht="12.75">
      <c r="A23" s="13">
        <v>15</v>
      </c>
      <c r="B23" s="100" t="s">
        <v>510</v>
      </c>
      <c r="C23" s="100" t="s">
        <v>511</v>
      </c>
      <c r="D23" s="111" t="s">
        <v>508</v>
      </c>
      <c r="E23" s="133" t="s">
        <v>53</v>
      </c>
      <c r="F23" s="28"/>
      <c r="G23" s="118"/>
      <c r="H23" s="28">
        <f t="shared" si="0"/>
        <v>0</v>
      </c>
      <c r="I23" s="42"/>
      <c r="J23" s="32">
        <v>57</v>
      </c>
      <c r="K23" s="14">
        <v>0</v>
      </c>
      <c r="L23" s="37">
        <f t="shared" si="1"/>
        <v>5700</v>
      </c>
      <c r="M23" s="32"/>
      <c r="N23" s="11"/>
      <c r="O23" s="12"/>
      <c r="P23" s="103" t="s">
        <v>280</v>
      </c>
    </row>
    <row r="24" spans="1:16" s="17" customFormat="1" ht="12.75" customHeight="1">
      <c r="A24" s="13">
        <v>16</v>
      </c>
      <c r="B24" s="108" t="s">
        <v>357</v>
      </c>
      <c r="C24" s="104" t="s">
        <v>316</v>
      </c>
      <c r="D24" s="115" t="s">
        <v>358</v>
      </c>
      <c r="E24" s="100" t="s">
        <v>54</v>
      </c>
      <c r="F24" s="28"/>
      <c r="G24" s="118"/>
      <c r="H24" s="28">
        <f t="shared" si="0"/>
        <v>0</v>
      </c>
      <c r="I24" s="42"/>
      <c r="J24" s="32">
        <v>60</v>
      </c>
      <c r="K24" s="14">
        <v>2</v>
      </c>
      <c r="L24" s="37">
        <f t="shared" si="1"/>
        <v>5500</v>
      </c>
      <c r="M24" s="32"/>
      <c r="N24" s="11"/>
      <c r="O24" s="12"/>
      <c r="P24" s="103" t="s">
        <v>367</v>
      </c>
    </row>
    <row r="25" spans="1:16" s="17" customFormat="1" ht="12.75" customHeight="1">
      <c r="A25" s="13">
        <v>17</v>
      </c>
      <c r="B25" s="104" t="s">
        <v>633</v>
      </c>
      <c r="C25" s="104" t="s">
        <v>567</v>
      </c>
      <c r="D25" s="100" t="s">
        <v>729</v>
      </c>
      <c r="E25" s="133" t="s">
        <v>52</v>
      </c>
      <c r="F25" s="28">
        <v>3679</v>
      </c>
      <c r="G25" s="97">
        <v>2</v>
      </c>
      <c r="H25" s="28">
        <f t="shared" si="0"/>
        <v>3579</v>
      </c>
      <c r="I25" s="42">
        <f>G25/F25*100</f>
        <v>0.05436259853220984</v>
      </c>
      <c r="J25" s="112">
        <v>57</v>
      </c>
      <c r="K25" s="14">
        <v>1</v>
      </c>
      <c r="L25" s="37">
        <f t="shared" si="1"/>
        <v>5450</v>
      </c>
      <c r="M25" s="98"/>
      <c r="N25" s="11"/>
      <c r="O25" s="12"/>
      <c r="P25" s="103" t="s">
        <v>657</v>
      </c>
    </row>
    <row r="26" spans="1:16" ht="12.75">
      <c r="A26" s="13">
        <v>18</v>
      </c>
      <c r="B26" s="115" t="s">
        <v>199</v>
      </c>
      <c r="C26" s="100" t="s">
        <v>35</v>
      </c>
      <c r="D26" s="108" t="s">
        <v>670</v>
      </c>
      <c r="E26" s="100" t="s">
        <v>52</v>
      </c>
      <c r="F26" s="28">
        <v>3078</v>
      </c>
      <c r="G26" s="122">
        <v>2</v>
      </c>
      <c r="H26" s="28">
        <f t="shared" si="0"/>
        <v>2978</v>
      </c>
      <c r="I26" s="42">
        <f>G26/F26*100</f>
        <v>0.0649772579597141</v>
      </c>
      <c r="J26" s="32">
        <v>55</v>
      </c>
      <c r="K26" s="14">
        <v>1</v>
      </c>
      <c r="L26" s="37">
        <f t="shared" si="1"/>
        <v>5250</v>
      </c>
      <c r="M26" s="32"/>
      <c r="N26" s="11"/>
      <c r="O26" s="12"/>
      <c r="P26" s="103" t="s">
        <v>78</v>
      </c>
    </row>
    <row r="27" spans="1:16" s="17" customFormat="1" ht="12.75" customHeight="1">
      <c r="A27" s="13">
        <v>19</v>
      </c>
      <c r="B27" s="104" t="s">
        <v>564</v>
      </c>
      <c r="C27" s="104" t="s">
        <v>505</v>
      </c>
      <c r="D27" s="104" t="s">
        <v>550</v>
      </c>
      <c r="E27" s="100" t="s">
        <v>53</v>
      </c>
      <c r="F27" s="28"/>
      <c r="G27" s="97"/>
      <c r="H27" s="28">
        <f t="shared" si="0"/>
        <v>0</v>
      </c>
      <c r="I27" s="42"/>
      <c r="J27" s="32">
        <v>59</v>
      </c>
      <c r="K27" s="14">
        <v>3</v>
      </c>
      <c r="L27" s="37">
        <f t="shared" si="1"/>
        <v>5150</v>
      </c>
      <c r="M27" s="32"/>
      <c r="N27" s="11"/>
      <c r="O27" s="12"/>
      <c r="P27" s="103" t="s">
        <v>571</v>
      </c>
    </row>
    <row r="28" spans="1:16" ht="12.75">
      <c r="A28" s="13">
        <v>20</v>
      </c>
      <c r="B28" s="38" t="s">
        <v>624</v>
      </c>
      <c r="C28" s="38" t="s">
        <v>625</v>
      </c>
      <c r="D28" s="105" t="s">
        <v>721</v>
      </c>
      <c r="E28" s="100" t="s">
        <v>54</v>
      </c>
      <c r="F28" s="28"/>
      <c r="G28" s="97"/>
      <c r="H28" s="28">
        <f t="shared" si="0"/>
        <v>0</v>
      </c>
      <c r="I28" s="42"/>
      <c r="J28" s="32">
        <v>64</v>
      </c>
      <c r="K28" s="14">
        <v>5</v>
      </c>
      <c r="L28" s="37">
        <f t="shared" si="1"/>
        <v>5150</v>
      </c>
      <c r="M28" s="32"/>
      <c r="N28" s="11"/>
      <c r="O28" s="12"/>
      <c r="P28" s="103" t="s">
        <v>629</v>
      </c>
    </row>
    <row r="29" spans="1:16" ht="12.75">
      <c r="A29" s="13">
        <v>21</v>
      </c>
      <c r="B29" s="108" t="s">
        <v>476</v>
      </c>
      <c r="C29" s="104" t="s">
        <v>503</v>
      </c>
      <c r="D29" s="109" t="s">
        <v>460</v>
      </c>
      <c r="E29" s="133" t="s">
        <v>53</v>
      </c>
      <c r="F29" s="28">
        <v>3357</v>
      </c>
      <c r="G29" s="118">
        <v>3</v>
      </c>
      <c r="H29" s="28">
        <f t="shared" si="0"/>
        <v>3207</v>
      </c>
      <c r="I29" s="42">
        <f>G29/F29*100</f>
        <v>0.08936550491510277</v>
      </c>
      <c r="J29" s="32">
        <v>59</v>
      </c>
      <c r="K29" s="14">
        <v>3</v>
      </c>
      <c r="L29" s="37">
        <f t="shared" si="1"/>
        <v>5150</v>
      </c>
      <c r="M29" s="32"/>
      <c r="N29" s="106"/>
      <c r="O29" s="12"/>
      <c r="P29" s="103" t="s">
        <v>280</v>
      </c>
    </row>
    <row r="30" spans="1:16" ht="12.75">
      <c r="A30" s="13">
        <v>22</v>
      </c>
      <c r="B30" s="104" t="s">
        <v>639</v>
      </c>
      <c r="C30" s="104" t="s">
        <v>524</v>
      </c>
      <c r="D30" s="100" t="s">
        <v>738</v>
      </c>
      <c r="E30" s="133" t="s">
        <v>54</v>
      </c>
      <c r="F30" s="28">
        <v>2905</v>
      </c>
      <c r="G30" s="97">
        <v>0</v>
      </c>
      <c r="H30" s="28">
        <f t="shared" si="0"/>
        <v>2905</v>
      </c>
      <c r="I30" s="42">
        <f>G30/F30*100</f>
        <v>0</v>
      </c>
      <c r="J30" s="112">
        <v>61</v>
      </c>
      <c r="K30" s="14">
        <v>4</v>
      </c>
      <c r="L30" s="37">
        <f t="shared" si="1"/>
        <v>5100</v>
      </c>
      <c r="M30" s="98"/>
      <c r="N30" s="11"/>
      <c r="O30" s="12"/>
      <c r="P30" s="103" t="s">
        <v>657</v>
      </c>
    </row>
    <row r="31" spans="1:16" ht="12.75">
      <c r="A31" s="13">
        <v>23</v>
      </c>
      <c r="B31" s="87" t="s">
        <v>368</v>
      </c>
      <c r="C31" s="87" t="s">
        <v>69</v>
      </c>
      <c r="D31" s="108" t="s">
        <v>700</v>
      </c>
      <c r="E31" s="133" t="s">
        <v>53</v>
      </c>
      <c r="F31" s="28">
        <v>4030</v>
      </c>
      <c r="G31" s="14">
        <v>3</v>
      </c>
      <c r="H31" s="28">
        <f t="shared" si="0"/>
        <v>3880</v>
      </c>
      <c r="I31" s="42">
        <f>G31/F31*100</f>
        <v>0.07444168734491315</v>
      </c>
      <c r="J31" s="32">
        <v>58</v>
      </c>
      <c r="K31" s="14">
        <v>3</v>
      </c>
      <c r="L31" s="37">
        <f t="shared" si="1"/>
        <v>5050</v>
      </c>
      <c r="M31" s="32"/>
      <c r="N31" s="11"/>
      <c r="O31" s="12"/>
      <c r="P31" s="103" t="s">
        <v>402</v>
      </c>
    </row>
    <row r="32" spans="1:16" s="17" customFormat="1" ht="12.75" customHeight="1">
      <c r="A32" s="13">
        <v>24</v>
      </c>
      <c r="B32" s="110" t="s">
        <v>491</v>
      </c>
      <c r="C32" s="110" t="s">
        <v>302</v>
      </c>
      <c r="D32" s="104" t="s">
        <v>465</v>
      </c>
      <c r="E32" s="133" t="s">
        <v>53</v>
      </c>
      <c r="F32" s="28">
        <v>2761</v>
      </c>
      <c r="G32" s="14">
        <v>4</v>
      </c>
      <c r="H32" s="28">
        <f t="shared" si="0"/>
        <v>2561</v>
      </c>
      <c r="I32" s="42">
        <f>G32/F32*100</f>
        <v>0.14487504527345166</v>
      </c>
      <c r="J32" s="32">
        <v>50</v>
      </c>
      <c r="K32" s="14">
        <v>0</v>
      </c>
      <c r="L32" s="37">
        <f t="shared" si="1"/>
        <v>5000</v>
      </c>
      <c r="M32" s="114"/>
      <c r="N32" s="11"/>
      <c r="O32" s="12"/>
      <c r="P32" s="103" t="s">
        <v>280</v>
      </c>
    </row>
    <row r="33" spans="1:16" ht="12.75">
      <c r="A33" s="13">
        <v>25</v>
      </c>
      <c r="B33" s="108" t="s">
        <v>591</v>
      </c>
      <c r="C33" s="116" t="s">
        <v>447</v>
      </c>
      <c r="D33" s="115" t="s">
        <v>582</v>
      </c>
      <c r="E33" s="133" t="s">
        <v>53</v>
      </c>
      <c r="F33" s="28"/>
      <c r="G33" s="118"/>
      <c r="H33" s="28">
        <f t="shared" si="0"/>
        <v>0</v>
      </c>
      <c r="I33" s="42"/>
      <c r="J33" s="32">
        <v>57</v>
      </c>
      <c r="K33" s="14">
        <v>3</v>
      </c>
      <c r="L33" s="37">
        <f t="shared" si="1"/>
        <v>4950</v>
      </c>
      <c r="M33" s="32"/>
      <c r="N33" s="106"/>
      <c r="O33" s="12"/>
      <c r="P33" s="103" t="s">
        <v>597</v>
      </c>
    </row>
    <row r="34" spans="1:16" ht="12.75">
      <c r="A34" s="13">
        <v>26</v>
      </c>
      <c r="B34" s="104" t="s">
        <v>390</v>
      </c>
      <c r="C34" s="104" t="s">
        <v>391</v>
      </c>
      <c r="D34" s="100" t="s">
        <v>697</v>
      </c>
      <c r="E34" s="104" t="s">
        <v>52</v>
      </c>
      <c r="F34" s="28"/>
      <c r="G34" s="97"/>
      <c r="H34" s="28">
        <f t="shared" si="0"/>
        <v>0</v>
      </c>
      <c r="I34" s="42"/>
      <c r="J34" s="32">
        <v>52</v>
      </c>
      <c r="K34" s="14">
        <v>1</v>
      </c>
      <c r="L34" s="37">
        <f t="shared" si="1"/>
        <v>4950</v>
      </c>
      <c r="M34" s="32"/>
      <c r="N34" s="11"/>
      <c r="O34" s="12"/>
      <c r="P34" s="103" t="s">
        <v>402</v>
      </c>
    </row>
    <row r="35" spans="1:16" ht="12.75">
      <c r="A35" s="13">
        <v>27</v>
      </c>
      <c r="B35" s="104" t="s">
        <v>85</v>
      </c>
      <c r="C35" s="100" t="s">
        <v>180</v>
      </c>
      <c r="D35" s="100" t="s">
        <v>669</v>
      </c>
      <c r="E35" s="100" t="s">
        <v>54</v>
      </c>
      <c r="F35" s="28"/>
      <c r="G35" s="97"/>
      <c r="H35" s="28">
        <f t="shared" si="0"/>
        <v>0</v>
      </c>
      <c r="I35" s="42"/>
      <c r="J35" s="29">
        <v>77</v>
      </c>
      <c r="K35" s="14">
        <v>11</v>
      </c>
      <c r="L35" s="37">
        <f t="shared" si="1"/>
        <v>4950</v>
      </c>
      <c r="M35" s="32"/>
      <c r="N35" s="11"/>
      <c r="O35" s="12"/>
      <c r="P35" s="103" t="s">
        <v>44</v>
      </c>
    </row>
    <row r="36" spans="1:16" ht="12.75">
      <c r="A36" s="13">
        <v>28</v>
      </c>
      <c r="B36" s="108" t="s">
        <v>575</v>
      </c>
      <c r="C36" s="104" t="s">
        <v>576</v>
      </c>
      <c r="D36" s="104" t="s">
        <v>574</v>
      </c>
      <c r="E36" s="133" t="s">
        <v>53</v>
      </c>
      <c r="F36" s="28">
        <v>3686</v>
      </c>
      <c r="G36" s="118">
        <v>9</v>
      </c>
      <c r="H36" s="28">
        <f t="shared" si="0"/>
        <v>3236</v>
      </c>
      <c r="I36" s="42">
        <f>G36/F36*100</f>
        <v>0.24416711882799783</v>
      </c>
      <c r="J36" s="32">
        <v>69</v>
      </c>
      <c r="K36" s="14">
        <v>8</v>
      </c>
      <c r="L36" s="37">
        <f t="shared" si="1"/>
        <v>4900</v>
      </c>
      <c r="M36" s="32"/>
      <c r="N36" s="106" t="s">
        <v>49</v>
      </c>
      <c r="O36" s="12">
        <v>17</v>
      </c>
      <c r="P36" s="103" t="s">
        <v>597</v>
      </c>
    </row>
    <row r="37" spans="1:16" s="17" customFormat="1" ht="12.75" customHeight="1">
      <c r="A37" s="13">
        <v>29</v>
      </c>
      <c r="B37" s="109" t="s">
        <v>359</v>
      </c>
      <c r="C37" s="109" t="s">
        <v>69</v>
      </c>
      <c r="D37" s="111" t="s">
        <v>358</v>
      </c>
      <c r="E37" s="100" t="s">
        <v>54</v>
      </c>
      <c r="F37" s="28"/>
      <c r="G37" s="97"/>
      <c r="H37" s="28">
        <f t="shared" si="0"/>
        <v>0</v>
      </c>
      <c r="I37" s="42"/>
      <c r="J37" s="29">
        <v>51</v>
      </c>
      <c r="K37" s="14">
        <v>1</v>
      </c>
      <c r="L37" s="37">
        <f t="shared" si="1"/>
        <v>4850</v>
      </c>
      <c r="M37" s="32"/>
      <c r="N37" s="11"/>
      <c r="O37" s="12"/>
      <c r="P37" s="103" t="s">
        <v>367</v>
      </c>
    </row>
    <row r="38" spans="1:16" ht="12.75">
      <c r="A38" s="13">
        <v>30</v>
      </c>
      <c r="B38" s="104" t="s">
        <v>202</v>
      </c>
      <c r="C38" s="104" t="s">
        <v>33</v>
      </c>
      <c r="D38" s="108" t="s">
        <v>670</v>
      </c>
      <c r="E38" s="100" t="s">
        <v>54</v>
      </c>
      <c r="F38" s="28"/>
      <c r="G38" s="14"/>
      <c r="H38" s="28">
        <f t="shared" si="0"/>
        <v>0</v>
      </c>
      <c r="I38" s="42"/>
      <c r="J38" s="29">
        <v>58</v>
      </c>
      <c r="K38" s="14">
        <v>4</v>
      </c>
      <c r="L38" s="37">
        <f t="shared" si="1"/>
        <v>4800</v>
      </c>
      <c r="M38" s="32"/>
      <c r="N38" s="11"/>
      <c r="O38" s="12"/>
      <c r="P38" s="103" t="s">
        <v>78</v>
      </c>
    </row>
    <row r="39" spans="1:16" ht="12.75">
      <c r="A39" s="13">
        <v>31</v>
      </c>
      <c r="B39" s="113" t="s">
        <v>626</v>
      </c>
      <c r="C39" s="100" t="s">
        <v>505</v>
      </c>
      <c r="D39" s="105" t="s">
        <v>721</v>
      </c>
      <c r="E39" s="100" t="s">
        <v>54</v>
      </c>
      <c r="F39" s="28"/>
      <c r="G39" s="97"/>
      <c r="H39" s="28">
        <f t="shared" si="0"/>
        <v>0</v>
      </c>
      <c r="I39" s="42"/>
      <c r="J39" s="32">
        <v>68</v>
      </c>
      <c r="K39" s="14">
        <v>8</v>
      </c>
      <c r="L39" s="37">
        <f t="shared" si="1"/>
        <v>4800</v>
      </c>
      <c r="M39" s="29"/>
      <c r="N39" s="11"/>
      <c r="O39" s="12"/>
      <c r="P39" s="103" t="s">
        <v>629</v>
      </c>
    </row>
    <row r="40" spans="1:16" ht="12.75">
      <c r="A40" s="13">
        <v>32</v>
      </c>
      <c r="B40" s="100" t="s">
        <v>101</v>
      </c>
      <c r="C40" s="38" t="s">
        <v>27</v>
      </c>
      <c r="D40" s="100" t="s">
        <v>663</v>
      </c>
      <c r="E40" s="133" t="s">
        <v>53</v>
      </c>
      <c r="F40" s="28"/>
      <c r="G40" s="97"/>
      <c r="H40" s="28">
        <f t="shared" si="0"/>
        <v>0</v>
      </c>
      <c r="I40" s="42"/>
      <c r="J40" s="32">
        <v>63</v>
      </c>
      <c r="K40" s="14">
        <v>6</v>
      </c>
      <c r="L40" s="37">
        <f t="shared" si="1"/>
        <v>4800</v>
      </c>
      <c r="M40" s="32"/>
      <c r="N40" s="11"/>
      <c r="O40" s="12"/>
      <c r="P40" s="103" t="s">
        <v>65</v>
      </c>
    </row>
    <row r="41" spans="1:16" ht="12.75">
      <c r="A41" s="13">
        <v>33</v>
      </c>
      <c r="B41" s="100" t="s">
        <v>565</v>
      </c>
      <c r="C41" s="100" t="s">
        <v>47</v>
      </c>
      <c r="D41" s="115" t="s">
        <v>550</v>
      </c>
      <c r="E41" s="100" t="s">
        <v>53</v>
      </c>
      <c r="F41" s="28"/>
      <c r="G41" s="97"/>
      <c r="H41" s="28">
        <f aca="true" t="shared" si="2" ref="H41:H72">F41-50*G41</f>
        <v>0</v>
      </c>
      <c r="I41" s="42"/>
      <c r="J41" s="32">
        <v>48</v>
      </c>
      <c r="K41" s="14">
        <v>1</v>
      </c>
      <c r="L41" s="37">
        <f aca="true" t="shared" si="3" ref="L41:L72">J41*100-K41*250</f>
        <v>4550</v>
      </c>
      <c r="M41" s="32"/>
      <c r="N41" s="11"/>
      <c r="O41" s="12"/>
      <c r="P41" s="103" t="s">
        <v>571</v>
      </c>
    </row>
    <row r="42" spans="1:16" ht="12.75">
      <c r="A42" s="13">
        <v>34</v>
      </c>
      <c r="B42" s="104" t="s">
        <v>548</v>
      </c>
      <c r="C42" s="104" t="s">
        <v>503</v>
      </c>
      <c r="D42" s="100" t="s">
        <v>738</v>
      </c>
      <c r="E42" s="133" t="s">
        <v>52</v>
      </c>
      <c r="F42" s="28">
        <v>2598</v>
      </c>
      <c r="G42" s="97">
        <v>3</v>
      </c>
      <c r="H42" s="28">
        <f t="shared" si="2"/>
        <v>2448</v>
      </c>
      <c r="I42" s="42">
        <f>G42/F42*100</f>
        <v>0.11547344110854503</v>
      </c>
      <c r="J42" s="112">
        <v>45</v>
      </c>
      <c r="K42" s="14">
        <v>0</v>
      </c>
      <c r="L42" s="37">
        <f t="shared" si="3"/>
        <v>4500</v>
      </c>
      <c r="M42" s="98">
        <v>51</v>
      </c>
      <c r="N42" s="11"/>
      <c r="O42" s="12"/>
      <c r="P42" s="103" t="s">
        <v>657</v>
      </c>
    </row>
    <row r="43" spans="1:16" ht="12.75">
      <c r="A43" s="13">
        <v>35</v>
      </c>
      <c r="B43" s="100" t="s">
        <v>384</v>
      </c>
      <c r="C43" s="100" t="s">
        <v>385</v>
      </c>
      <c r="D43" s="108" t="s">
        <v>700</v>
      </c>
      <c r="E43" s="104" t="s">
        <v>52</v>
      </c>
      <c r="F43" s="28">
        <v>3062</v>
      </c>
      <c r="G43" s="97">
        <v>7</v>
      </c>
      <c r="H43" s="28">
        <f t="shared" si="2"/>
        <v>2712</v>
      </c>
      <c r="I43" s="42">
        <f>G43/F43*100</f>
        <v>0.22860875244937948</v>
      </c>
      <c r="J43" s="32">
        <v>55</v>
      </c>
      <c r="K43" s="14">
        <v>4</v>
      </c>
      <c r="L43" s="37">
        <f t="shared" si="3"/>
        <v>4500</v>
      </c>
      <c r="M43" s="32"/>
      <c r="N43" s="11"/>
      <c r="O43" s="12"/>
      <c r="P43" s="103" t="s">
        <v>402</v>
      </c>
    </row>
    <row r="44" spans="1:16" ht="12.75">
      <c r="A44" s="13">
        <v>36</v>
      </c>
      <c r="B44" s="105" t="s">
        <v>360</v>
      </c>
      <c r="C44" s="100" t="s">
        <v>302</v>
      </c>
      <c r="D44" s="105" t="s">
        <v>358</v>
      </c>
      <c r="E44" s="100" t="s">
        <v>54</v>
      </c>
      <c r="F44" s="28"/>
      <c r="G44" s="97"/>
      <c r="H44" s="28">
        <f t="shared" si="2"/>
        <v>0</v>
      </c>
      <c r="I44" s="42"/>
      <c r="J44" s="32">
        <v>52</v>
      </c>
      <c r="K44" s="14">
        <v>3</v>
      </c>
      <c r="L44" s="37">
        <f t="shared" si="3"/>
        <v>4450</v>
      </c>
      <c r="M44" s="32"/>
      <c r="N44" s="106"/>
      <c r="O44" s="12"/>
      <c r="P44" s="103" t="s">
        <v>367</v>
      </c>
    </row>
    <row r="45" spans="1:16" ht="12.75">
      <c r="A45" s="13">
        <v>37</v>
      </c>
      <c r="B45" s="104" t="s">
        <v>622</v>
      </c>
      <c r="C45" s="104" t="s">
        <v>621</v>
      </c>
      <c r="D45" s="104" t="s">
        <v>722</v>
      </c>
      <c r="E45" s="133" t="s">
        <v>52</v>
      </c>
      <c r="F45" s="28">
        <v>2417</v>
      </c>
      <c r="G45" s="97">
        <v>6</v>
      </c>
      <c r="H45" s="28">
        <f t="shared" si="2"/>
        <v>2117</v>
      </c>
      <c r="I45" s="42">
        <f>G45/F45*100</f>
        <v>0.24824162184526274</v>
      </c>
      <c r="J45" s="32">
        <v>52</v>
      </c>
      <c r="K45" s="14">
        <v>3</v>
      </c>
      <c r="L45" s="37">
        <f t="shared" si="3"/>
        <v>4450</v>
      </c>
      <c r="M45" s="32"/>
      <c r="N45" s="11"/>
      <c r="O45" s="12"/>
      <c r="P45" s="103" t="s">
        <v>629</v>
      </c>
    </row>
    <row r="46" spans="1:16" ht="12.75">
      <c r="A46" s="13">
        <v>38</v>
      </c>
      <c r="B46" s="38" t="s">
        <v>181</v>
      </c>
      <c r="C46" s="38" t="s">
        <v>34</v>
      </c>
      <c r="D46" s="104" t="s">
        <v>667</v>
      </c>
      <c r="E46" s="100" t="s">
        <v>54</v>
      </c>
      <c r="F46" s="28"/>
      <c r="G46" s="97"/>
      <c r="H46" s="28">
        <f t="shared" si="2"/>
        <v>0</v>
      </c>
      <c r="I46" s="42"/>
      <c r="J46" s="32">
        <v>58</v>
      </c>
      <c r="K46" s="14">
        <v>6</v>
      </c>
      <c r="L46" s="37">
        <f t="shared" si="3"/>
        <v>4300</v>
      </c>
      <c r="M46" s="32"/>
      <c r="N46" s="11"/>
      <c r="O46" s="12"/>
      <c r="P46" s="103" t="s">
        <v>44</v>
      </c>
    </row>
    <row r="47" spans="1:16" ht="12.75">
      <c r="A47" s="13">
        <v>39</v>
      </c>
      <c r="B47" s="110" t="s">
        <v>392</v>
      </c>
      <c r="C47" s="110" t="s">
        <v>246</v>
      </c>
      <c r="D47" s="100" t="s">
        <v>697</v>
      </c>
      <c r="E47" s="100" t="s">
        <v>54</v>
      </c>
      <c r="F47" s="28"/>
      <c r="G47" s="97"/>
      <c r="H47" s="28">
        <f t="shared" si="2"/>
        <v>0</v>
      </c>
      <c r="I47" s="42"/>
      <c r="J47" s="32">
        <v>43</v>
      </c>
      <c r="K47" s="14">
        <v>0</v>
      </c>
      <c r="L47" s="37">
        <f t="shared" si="3"/>
        <v>4300</v>
      </c>
      <c r="M47" s="114"/>
      <c r="N47" s="11"/>
      <c r="O47" s="12"/>
      <c r="P47" s="103" t="s">
        <v>402</v>
      </c>
    </row>
    <row r="48" spans="1:16" ht="12.75">
      <c r="A48" s="13">
        <v>40</v>
      </c>
      <c r="B48" s="104" t="s">
        <v>154</v>
      </c>
      <c r="C48" s="104" t="s">
        <v>155</v>
      </c>
      <c r="D48" s="100" t="s">
        <v>663</v>
      </c>
      <c r="E48" s="133" t="s">
        <v>53</v>
      </c>
      <c r="F48" s="28"/>
      <c r="G48" s="97"/>
      <c r="H48" s="28">
        <f t="shared" si="2"/>
        <v>0</v>
      </c>
      <c r="I48" s="42"/>
      <c r="J48" s="32">
        <v>53</v>
      </c>
      <c r="K48" s="14">
        <v>4</v>
      </c>
      <c r="L48" s="37">
        <f t="shared" si="3"/>
        <v>4300</v>
      </c>
      <c r="M48" s="32"/>
      <c r="N48" s="106"/>
      <c r="O48" s="12"/>
      <c r="P48" s="103" t="s">
        <v>65</v>
      </c>
    </row>
    <row r="49" spans="1:16" ht="12.75">
      <c r="A49" s="13">
        <v>41</v>
      </c>
      <c r="B49" s="104" t="s">
        <v>198</v>
      </c>
      <c r="C49" s="104" t="s">
        <v>30</v>
      </c>
      <c r="D49" s="111" t="s">
        <v>673</v>
      </c>
      <c r="E49" s="100" t="s">
        <v>52</v>
      </c>
      <c r="F49" s="28">
        <v>3336</v>
      </c>
      <c r="G49" s="14">
        <v>4</v>
      </c>
      <c r="H49" s="28">
        <f t="shared" si="2"/>
        <v>3136</v>
      </c>
      <c r="I49" s="42">
        <f>G49/F49*100</f>
        <v>0.1199040767386091</v>
      </c>
      <c r="J49" s="29">
        <v>48</v>
      </c>
      <c r="K49" s="14">
        <v>2</v>
      </c>
      <c r="L49" s="37">
        <f t="shared" si="3"/>
        <v>4300</v>
      </c>
      <c r="M49" s="32"/>
      <c r="N49" s="11"/>
      <c r="O49" s="12"/>
      <c r="P49" s="103" t="s">
        <v>78</v>
      </c>
    </row>
    <row r="50" spans="1:16" ht="12.75">
      <c r="A50" s="13">
        <v>42</v>
      </c>
      <c r="B50" s="104" t="s">
        <v>599</v>
      </c>
      <c r="C50" s="104" t="s">
        <v>287</v>
      </c>
      <c r="D50" s="105" t="s">
        <v>721</v>
      </c>
      <c r="E50" s="133" t="s">
        <v>52</v>
      </c>
      <c r="F50" s="28">
        <v>4383</v>
      </c>
      <c r="G50" s="14">
        <v>10</v>
      </c>
      <c r="H50" s="28">
        <f t="shared" si="2"/>
        <v>3883</v>
      </c>
      <c r="I50" s="42">
        <f>G50/F50*100</f>
        <v>0.22815423226100845</v>
      </c>
      <c r="J50" s="29">
        <v>67</v>
      </c>
      <c r="K50" s="14">
        <v>10</v>
      </c>
      <c r="L50" s="37">
        <f t="shared" si="3"/>
        <v>4200</v>
      </c>
      <c r="M50" s="32"/>
      <c r="N50" s="11"/>
      <c r="O50" s="12"/>
      <c r="P50" s="103" t="s">
        <v>629</v>
      </c>
    </row>
    <row r="51" spans="1:16" ht="12.75">
      <c r="A51" s="13">
        <v>43</v>
      </c>
      <c r="B51" s="104" t="s">
        <v>203</v>
      </c>
      <c r="C51" s="104" t="s">
        <v>27</v>
      </c>
      <c r="D51" s="104" t="s">
        <v>208</v>
      </c>
      <c r="E51" s="133" t="s">
        <v>52</v>
      </c>
      <c r="F51" s="28"/>
      <c r="G51" s="97"/>
      <c r="H51" s="28">
        <f t="shared" si="2"/>
        <v>0</v>
      </c>
      <c r="I51" s="42"/>
      <c r="J51" s="29">
        <v>47</v>
      </c>
      <c r="K51" s="14">
        <v>2</v>
      </c>
      <c r="L51" s="37">
        <f t="shared" si="3"/>
        <v>4200</v>
      </c>
      <c r="M51" s="32"/>
      <c r="N51" s="11"/>
      <c r="O51" s="12"/>
      <c r="P51" s="103" t="s">
        <v>78</v>
      </c>
    </row>
    <row r="52" spans="1:16" ht="12.75">
      <c r="A52" s="13">
        <v>44</v>
      </c>
      <c r="B52" s="89" t="s">
        <v>393</v>
      </c>
      <c r="C52" s="89" t="s">
        <v>394</v>
      </c>
      <c r="D52" s="100" t="s">
        <v>697</v>
      </c>
      <c r="E52" s="100" t="s">
        <v>54</v>
      </c>
      <c r="F52" s="28"/>
      <c r="G52" s="97"/>
      <c r="H52" s="28">
        <f t="shared" si="2"/>
        <v>0</v>
      </c>
      <c r="I52" s="42"/>
      <c r="J52" s="32">
        <v>49</v>
      </c>
      <c r="K52" s="14">
        <v>3</v>
      </c>
      <c r="L52" s="37">
        <f t="shared" si="3"/>
        <v>4150</v>
      </c>
      <c r="M52" s="32"/>
      <c r="N52" s="11"/>
      <c r="O52" s="12"/>
      <c r="P52" s="103" t="s">
        <v>402</v>
      </c>
    </row>
    <row r="53" spans="1:16" ht="12.75">
      <c r="A53" s="13">
        <v>45</v>
      </c>
      <c r="B53" s="87" t="s">
        <v>445</v>
      </c>
      <c r="C53" s="87" t="s">
        <v>261</v>
      </c>
      <c r="D53" s="100" t="s">
        <v>706</v>
      </c>
      <c r="E53" s="100" t="s">
        <v>52</v>
      </c>
      <c r="F53" s="28"/>
      <c r="G53" s="97"/>
      <c r="H53" s="28">
        <f t="shared" si="2"/>
        <v>0</v>
      </c>
      <c r="I53" s="42"/>
      <c r="J53" s="29">
        <v>51</v>
      </c>
      <c r="K53" s="14">
        <v>4</v>
      </c>
      <c r="L53" s="37">
        <f t="shared" si="3"/>
        <v>4100</v>
      </c>
      <c r="M53" s="32">
        <v>101</v>
      </c>
      <c r="N53" s="11"/>
      <c r="O53" s="12"/>
      <c r="P53" s="103" t="s">
        <v>525</v>
      </c>
    </row>
    <row r="54" spans="1:16" ht="12.75">
      <c r="A54" s="13">
        <v>46</v>
      </c>
      <c r="B54" s="108" t="s">
        <v>204</v>
      </c>
      <c r="C54" s="104" t="s">
        <v>32</v>
      </c>
      <c r="D54" s="104" t="s">
        <v>208</v>
      </c>
      <c r="E54" s="133" t="s">
        <v>52</v>
      </c>
      <c r="F54" s="28"/>
      <c r="G54" s="118"/>
      <c r="H54" s="28">
        <f t="shared" si="2"/>
        <v>0</v>
      </c>
      <c r="I54" s="42"/>
      <c r="J54" s="29">
        <v>46</v>
      </c>
      <c r="K54" s="14">
        <v>2</v>
      </c>
      <c r="L54" s="37">
        <f t="shared" si="3"/>
        <v>4100</v>
      </c>
      <c r="M54" s="32"/>
      <c r="N54" s="11"/>
      <c r="O54" s="12"/>
      <c r="P54" s="103" t="s">
        <v>78</v>
      </c>
    </row>
    <row r="55" spans="1:16" ht="12.75">
      <c r="A55" s="13">
        <v>47</v>
      </c>
      <c r="B55" s="100" t="s">
        <v>182</v>
      </c>
      <c r="C55" s="100" t="s">
        <v>24</v>
      </c>
      <c r="D55" s="104" t="s">
        <v>667</v>
      </c>
      <c r="E55" s="100" t="s">
        <v>54</v>
      </c>
      <c r="F55" s="28"/>
      <c r="G55" s="97"/>
      <c r="H55" s="28">
        <f t="shared" si="2"/>
        <v>0</v>
      </c>
      <c r="I55" s="42"/>
      <c r="J55" s="32">
        <v>58</v>
      </c>
      <c r="K55" s="14">
        <v>7</v>
      </c>
      <c r="L55" s="37">
        <f t="shared" si="3"/>
        <v>4050</v>
      </c>
      <c r="M55" s="32"/>
      <c r="N55" s="11"/>
      <c r="O55" s="12"/>
      <c r="P55" s="103" t="s">
        <v>44</v>
      </c>
    </row>
    <row r="56" spans="1:16" ht="12.75">
      <c r="A56" s="13">
        <v>48</v>
      </c>
      <c r="B56" s="104" t="s">
        <v>156</v>
      </c>
      <c r="C56" s="104" t="s">
        <v>157</v>
      </c>
      <c r="D56" s="100" t="s">
        <v>663</v>
      </c>
      <c r="E56" s="100" t="s">
        <v>54</v>
      </c>
      <c r="F56" s="28"/>
      <c r="G56" s="97"/>
      <c r="H56" s="28">
        <f t="shared" si="2"/>
        <v>0</v>
      </c>
      <c r="I56" s="42"/>
      <c r="J56" s="32">
        <v>50</v>
      </c>
      <c r="K56" s="14">
        <v>4</v>
      </c>
      <c r="L56" s="37">
        <f t="shared" si="3"/>
        <v>4000</v>
      </c>
      <c r="M56" s="32"/>
      <c r="N56" s="11"/>
      <c r="O56" s="12"/>
      <c r="P56" s="103" t="s">
        <v>65</v>
      </c>
    </row>
    <row r="57" spans="1:16" ht="12.75">
      <c r="A57" s="13">
        <v>49</v>
      </c>
      <c r="B57" s="115" t="s">
        <v>361</v>
      </c>
      <c r="C57" s="100" t="s">
        <v>362</v>
      </c>
      <c r="D57" s="115" t="s">
        <v>358</v>
      </c>
      <c r="E57" s="100" t="s">
        <v>54</v>
      </c>
      <c r="F57" s="28"/>
      <c r="G57" s="122"/>
      <c r="H57" s="28">
        <f t="shared" si="2"/>
        <v>0</v>
      </c>
      <c r="I57" s="42"/>
      <c r="J57" s="32">
        <v>52</v>
      </c>
      <c r="K57" s="14">
        <v>5</v>
      </c>
      <c r="L57" s="37">
        <f t="shared" si="3"/>
        <v>3950</v>
      </c>
      <c r="M57" s="32"/>
      <c r="N57" s="11"/>
      <c r="O57" s="12"/>
      <c r="P57" s="103" t="s">
        <v>367</v>
      </c>
    </row>
    <row r="58" spans="1:16" ht="12.75">
      <c r="A58" s="13">
        <v>50</v>
      </c>
      <c r="B58" s="104" t="s">
        <v>298</v>
      </c>
      <c r="C58" s="100" t="s">
        <v>299</v>
      </c>
      <c r="D58" s="108" t="s">
        <v>300</v>
      </c>
      <c r="E58" s="133" t="s">
        <v>52</v>
      </c>
      <c r="F58" s="28"/>
      <c r="G58" s="14"/>
      <c r="H58" s="28">
        <f t="shared" si="2"/>
        <v>0</v>
      </c>
      <c r="I58" s="42"/>
      <c r="J58" s="32">
        <v>62</v>
      </c>
      <c r="K58" s="14">
        <v>9</v>
      </c>
      <c r="L58" s="37">
        <f t="shared" si="3"/>
        <v>3950</v>
      </c>
      <c r="M58" s="32"/>
      <c r="N58" s="11"/>
      <c r="O58" s="12"/>
      <c r="P58" s="103" t="s">
        <v>318</v>
      </c>
    </row>
    <row r="59" spans="1:16" ht="12.75">
      <c r="A59" s="13">
        <v>51</v>
      </c>
      <c r="B59" s="108" t="s">
        <v>585</v>
      </c>
      <c r="C59" s="108" t="s">
        <v>33</v>
      </c>
      <c r="D59" s="108" t="s">
        <v>578</v>
      </c>
      <c r="E59" s="133" t="s">
        <v>52</v>
      </c>
      <c r="F59" s="28">
        <v>3087</v>
      </c>
      <c r="G59" s="97">
        <v>3</v>
      </c>
      <c r="H59" s="28">
        <f t="shared" si="2"/>
        <v>2937</v>
      </c>
      <c r="I59" s="42">
        <f>G59/F59*100</f>
        <v>0.09718172983479105</v>
      </c>
      <c r="J59" s="32">
        <v>44</v>
      </c>
      <c r="K59" s="14">
        <v>2</v>
      </c>
      <c r="L59" s="37">
        <f t="shared" si="3"/>
        <v>3900</v>
      </c>
      <c r="M59" s="32"/>
      <c r="N59" s="11"/>
      <c r="O59" s="12"/>
      <c r="P59" s="103" t="s">
        <v>597</v>
      </c>
    </row>
    <row r="60" spans="1:16" ht="12.75">
      <c r="A60" s="13">
        <v>52</v>
      </c>
      <c r="B60" s="38" t="s">
        <v>435</v>
      </c>
      <c r="C60" s="38" t="s">
        <v>413</v>
      </c>
      <c r="D60" s="104" t="s">
        <v>708</v>
      </c>
      <c r="E60" s="100" t="s">
        <v>52</v>
      </c>
      <c r="F60" s="28">
        <v>3185</v>
      </c>
      <c r="G60" s="97">
        <v>15</v>
      </c>
      <c r="H60" s="28">
        <f t="shared" si="2"/>
        <v>2435</v>
      </c>
      <c r="I60" s="42">
        <f>G60/F60*100</f>
        <v>0.47095761381475665</v>
      </c>
      <c r="J60" s="32">
        <v>64</v>
      </c>
      <c r="K60" s="14">
        <v>10</v>
      </c>
      <c r="L60" s="37">
        <f t="shared" si="3"/>
        <v>3900</v>
      </c>
      <c r="M60" s="32"/>
      <c r="N60" s="11"/>
      <c r="O60" s="12"/>
      <c r="P60" s="103" t="s">
        <v>525</v>
      </c>
    </row>
    <row r="61" spans="1:16" ht="12.75">
      <c r="A61" s="13">
        <v>53</v>
      </c>
      <c r="B61" s="111" t="s">
        <v>611</v>
      </c>
      <c r="C61" s="111" t="s">
        <v>610</v>
      </c>
      <c r="D61" s="117" t="s">
        <v>720</v>
      </c>
      <c r="E61" s="100" t="s">
        <v>54</v>
      </c>
      <c r="F61" s="28">
        <v>3834</v>
      </c>
      <c r="G61" s="15">
        <v>17</v>
      </c>
      <c r="H61" s="28">
        <f t="shared" si="2"/>
        <v>2984</v>
      </c>
      <c r="I61" s="42">
        <f>G61/F61*100</f>
        <v>0.4434011476264998</v>
      </c>
      <c r="J61" s="32">
        <v>64</v>
      </c>
      <c r="K61" s="14">
        <v>10</v>
      </c>
      <c r="L61" s="37">
        <f t="shared" si="3"/>
        <v>3900</v>
      </c>
      <c r="M61" s="32"/>
      <c r="N61" s="11"/>
      <c r="O61" s="12"/>
      <c r="P61" s="103" t="s">
        <v>629</v>
      </c>
    </row>
    <row r="62" spans="1:16" ht="12.75">
      <c r="A62" s="13">
        <v>54</v>
      </c>
      <c r="B62" s="108" t="s">
        <v>446</v>
      </c>
      <c r="C62" s="116" t="s">
        <v>447</v>
      </c>
      <c r="D62" s="105" t="s">
        <v>704</v>
      </c>
      <c r="E62" s="133" t="s">
        <v>53</v>
      </c>
      <c r="F62" s="28"/>
      <c r="G62" s="97"/>
      <c r="H62" s="28">
        <f t="shared" si="2"/>
        <v>0</v>
      </c>
      <c r="I62" s="42"/>
      <c r="J62" s="29">
        <v>71</v>
      </c>
      <c r="K62" s="14">
        <v>13</v>
      </c>
      <c r="L62" s="37">
        <f t="shared" si="3"/>
        <v>3850</v>
      </c>
      <c r="M62" s="32"/>
      <c r="N62" s="11"/>
      <c r="O62" s="12"/>
      <c r="P62" s="103" t="s">
        <v>525</v>
      </c>
    </row>
    <row r="63" spans="1:16" ht="12.75">
      <c r="A63" s="13">
        <v>55</v>
      </c>
      <c r="B63" s="100" t="s">
        <v>363</v>
      </c>
      <c r="C63" s="100" t="s">
        <v>48</v>
      </c>
      <c r="D63" s="104" t="s">
        <v>358</v>
      </c>
      <c r="E63" s="100" t="s">
        <v>54</v>
      </c>
      <c r="F63" s="28"/>
      <c r="G63" s="97"/>
      <c r="H63" s="28">
        <f t="shared" si="2"/>
        <v>0</v>
      </c>
      <c r="I63" s="42"/>
      <c r="J63" s="32">
        <v>45</v>
      </c>
      <c r="K63" s="14">
        <v>3</v>
      </c>
      <c r="L63" s="37">
        <f t="shared" si="3"/>
        <v>3750</v>
      </c>
      <c r="M63" s="32"/>
      <c r="N63" s="11"/>
      <c r="O63" s="12"/>
      <c r="P63" s="103" t="s">
        <v>367</v>
      </c>
    </row>
    <row r="64" spans="1:16" ht="12.75">
      <c r="A64" s="13">
        <v>56</v>
      </c>
      <c r="B64" s="115" t="s">
        <v>553</v>
      </c>
      <c r="C64" s="100" t="s">
        <v>234</v>
      </c>
      <c r="D64" s="104" t="s">
        <v>538</v>
      </c>
      <c r="E64" s="104" t="s">
        <v>53</v>
      </c>
      <c r="F64" s="28">
        <v>2662</v>
      </c>
      <c r="G64" s="122">
        <v>3</v>
      </c>
      <c r="H64" s="28">
        <f t="shared" si="2"/>
        <v>2512</v>
      </c>
      <c r="I64" s="42">
        <f>G64/F64*100</f>
        <v>0.11269722013523666</v>
      </c>
      <c r="J64" s="32">
        <v>45</v>
      </c>
      <c r="K64" s="14">
        <v>3</v>
      </c>
      <c r="L64" s="37">
        <f t="shared" si="3"/>
        <v>3750</v>
      </c>
      <c r="M64" s="32"/>
      <c r="N64" s="128"/>
      <c r="O64" s="46"/>
      <c r="P64" s="103" t="s">
        <v>571</v>
      </c>
    </row>
    <row r="65" spans="1:16" ht="12.75">
      <c r="A65" s="13">
        <v>57</v>
      </c>
      <c r="B65" s="87" t="s">
        <v>364</v>
      </c>
      <c r="C65" s="87" t="s">
        <v>258</v>
      </c>
      <c r="D65" s="104" t="s">
        <v>358</v>
      </c>
      <c r="E65" s="100" t="s">
        <v>54</v>
      </c>
      <c r="F65" s="28"/>
      <c r="G65" s="97"/>
      <c r="H65" s="28">
        <f t="shared" si="2"/>
        <v>0</v>
      </c>
      <c r="I65" s="42"/>
      <c r="J65" s="32">
        <v>52</v>
      </c>
      <c r="K65" s="14">
        <v>6</v>
      </c>
      <c r="L65" s="37">
        <f t="shared" si="3"/>
        <v>3700</v>
      </c>
      <c r="M65" s="98"/>
      <c r="N65" s="11"/>
      <c r="O65" s="12"/>
      <c r="P65" s="103" t="s">
        <v>367</v>
      </c>
    </row>
    <row r="66" spans="1:16" ht="12.75">
      <c r="A66" s="13">
        <v>58</v>
      </c>
      <c r="B66" s="87" t="s">
        <v>301</v>
      </c>
      <c r="C66" s="87" t="s">
        <v>302</v>
      </c>
      <c r="D66" s="100" t="s">
        <v>303</v>
      </c>
      <c r="E66" s="133" t="s">
        <v>52</v>
      </c>
      <c r="F66" s="28"/>
      <c r="G66" s="14"/>
      <c r="H66" s="28">
        <f t="shared" si="2"/>
        <v>0</v>
      </c>
      <c r="I66" s="42"/>
      <c r="J66" s="29">
        <v>55</v>
      </c>
      <c r="K66" s="14">
        <v>8</v>
      </c>
      <c r="L66" s="37">
        <f t="shared" si="3"/>
        <v>3500</v>
      </c>
      <c r="M66" s="32"/>
      <c r="N66" s="11"/>
      <c r="O66" s="12"/>
      <c r="P66" s="103" t="s">
        <v>318</v>
      </c>
    </row>
    <row r="67" spans="1:16" ht="12.75">
      <c r="A67" s="13">
        <v>59</v>
      </c>
      <c r="B67" s="105" t="s">
        <v>304</v>
      </c>
      <c r="C67" s="100" t="s">
        <v>32</v>
      </c>
      <c r="D67" s="100" t="s">
        <v>300</v>
      </c>
      <c r="E67" s="133" t="s">
        <v>52</v>
      </c>
      <c r="F67" s="28"/>
      <c r="G67" s="118"/>
      <c r="H67" s="28">
        <f t="shared" si="2"/>
        <v>0</v>
      </c>
      <c r="I67" s="42"/>
      <c r="J67" s="32">
        <v>57</v>
      </c>
      <c r="K67" s="14">
        <v>9</v>
      </c>
      <c r="L67" s="37">
        <f t="shared" si="3"/>
        <v>3450</v>
      </c>
      <c r="M67" s="32"/>
      <c r="N67" s="11"/>
      <c r="O67" s="12"/>
      <c r="P67" s="103" t="s">
        <v>318</v>
      </c>
    </row>
    <row r="68" spans="1:16" ht="12.75">
      <c r="A68" s="13">
        <v>60</v>
      </c>
      <c r="B68" s="87" t="s">
        <v>183</v>
      </c>
      <c r="C68" s="87" t="s">
        <v>48</v>
      </c>
      <c r="D68" s="100" t="s">
        <v>669</v>
      </c>
      <c r="E68" s="100" t="s">
        <v>56</v>
      </c>
      <c r="F68" s="28"/>
      <c r="G68" s="97"/>
      <c r="H68" s="28">
        <f t="shared" si="2"/>
        <v>0</v>
      </c>
      <c r="I68" s="42"/>
      <c r="J68" s="32">
        <v>46</v>
      </c>
      <c r="K68" s="14">
        <v>5</v>
      </c>
      <c r="L68" s="37">
        <f t="shared" si="3"/>
        <v>3350</v>
      </c>
      <c r="M68" s="32"/>
      <c r="N68" s="11"/>
      <c r="O68" s="12"/>
      <c r="P68" s="107" t="s">
        <v>44</v>
      </c>
    </row>
    <row r="69" spans="1:16" ht="12.75">
      <c r="A69" s="13">
        <v>61</v>
      </c>
      <c r="B69" s="110" t="s">
        <v>573</v>
      </c>
      <c r="C69" s="116" t="s">
        <v>35</v>
      </c>
      <c r="D69" s="100" t="s">
        <v>574</v>
      </c>
      <c r="E69" s="133" t="s">
        <v>53</v>
      </c>
      <c r="F69" s="28">
        <v>4052</v>
      </c>
      <c r="G69" s="14">
        <v>14</v>
      </c>
      <c r="H69" s="28">
        <f t="shared" si="2"/>
        <v>3352</v>
      </c>
      <c r="I69" s="42">
        <f>G69/F69*100</f>
        <v>0.3455083909180652</v>
      </c>
      <c r="J69" s="32">
        <v>75</v>
      </c>
      <c r="K69" s="14">
        <v>17</v>
      </c>
      <c r="L69" s="37">
        <f t="shared" si="3"/>
        <v>3250</v>
      </c>
      <c r="M69" s="114"/>
      <c r="N69" s="106" t="s">
        <v>596</v>
      </c>
      <c r="O69" s="12">
        <v>19</v>
      </c>
      <c r="P69" s="107" t="s">
        <v>597</v>
      </c>
    </row>
    <row r="70" spans="1:16" ht="12.75">
      <c r="A70" s="13">
        <v>62</v>
      </c>
      <c r="B70" s="100" t="s">
        <v>158</v>
      </c>
      <c r="C70" s="100" t="s">
        <v>102</v>
      </c>
      <c r="D70" s="100" t="s">
        <v>664</v>
      </c>
      <c r="E70" s="133" t="s">
        <v>53</v>
      </c>
      <c r="F70" s="28"/>
      <c r="G70" s="97"/>
      <c r="H70" s="28">
        <f t="shared" si="2"/>
        <v>0</v>
      </c>
      <c r="I70" s="42"/>
      <c r="J70" s="32">
        <v>50</v>
      </c>
      <c r="K70" s="14">
        <v>7</v>
      </c>
      <c r="L70" s="37">
        <f t="shared" si="3"/>
        <v>3250</v>
      </c>
      <c r="M70" s="32"/>
      <c r="N70" s="11"/>
      <c r="O70" s="12"/>
      <c r="P70" s="107" t="s">
        <v>65</v>
      </c>
    </row>
    <row r="71" spans="1:16" ht="12.75">
      <c r="A71" s="13">
        <v>63</v>
      </c>
      <c r="B71" s="100" t="s">
        <v>305</v>
      </c>
      <c r="C71" s="100" t="s">
        <v>306</v>
      </c>
      <c r="D71" s="100" t="s">
        <v>300</v>
      </c>
      <c r="E71" s="100" t="s">
        <v>54</v>
      </c>
      <c r="F71" s="28"/>
      <c r="G71" s="97"/>
      <c r="H71" s="28">
        <f t="shared" si="2"/>
        <v>0</v>
      </c>
      <c r="I71" s="42"/>
      <c r="J71" s="32">
        <v>45</v>
      </c>
      <c r="K71" s="14">
        <v>5</v>
      </c>
      <c r="L71" s="37">
        <f t="shared" si="3"/>
        <v>3250</v>
      </c>
      <c r="M71" s="32"/>
      <c r="N71" s="11"/>
      <c r="O71" s="12"/>
      <c r="P71" s="107" t="s">
        <v>318</v>
      </c>
    </row>
    <row r="72" spans="1:16" ht="12.75">
      <c r="A72" s="13">
        <v>64</v>
      </c>
      <c r="B72" s="100" t="s">
        <v>448</v>
      </c>
      <c r="C72" s="100" t="s">
        <v>33</v>
      </c>
      <c r="D72" s="100" t="s">
        <v>706</v>
      </c>
      <c r="E72" s="104" t="s">
        <v>52</v>
      </c>
      <c r="F72" s="28"/>
      <c r="G72" s="97"/>
      <c r="H72" s="28">
        <f t="shared" si="2"/>
        <v>0</v>
      </c>
      <c r="I72" s="42"/>
      <c r="J72" s="32">
        <v>47</v>
      </c>
      <c r="K72" s="14">
        <v>6</v>
      </c>
      <c r="L72" s="37">
        <f t="shared" si="3"/>
        <v>3200</v>
      </c>
      <c r="M72" s="32">
        <v>96</v>
      </c>
      <c r="N72" s="11"/>
      <c r="O72" s="12"/>
      <c r="P72" s="107" t="s">
        <v>525</v>
      </c>
    </row>
    <row r="73" spans="1:16" ht="12.75">
      <c r="A73" s="13">
        <v>65</v>
      </c>
      <c r="B73" s="109" t="s">
        <v>587</v>
      </c>
      <c r="C73" s="109" t="s">
        <v>588</v>
      </c>
      <c r="D73" s="104" t="s">
        <v>574</v>
      </c>
      <c r="E73" s="100" t="s">
        <v>54</v>
      </c>
      <c r="F73" s="28">
        <v>2570</v>
      </c>
      <c r="G73" s="118">
        <v>3</v>
      </c>
      <c r="H73" s="28">
        <f>F73-50*G73</f>
        <v>2420</v>
      </c>
      <c r="I73" s="42">
        <f>G73/F73*100</f>
        <v>0.11673151750972763</v>
      </c>
      <c r="J73" s="32">
        <v>50</v>
      </c>
      <c r="K73" s="14">
        <v>8</v>
      </c>
      <c r="L73" s="37">
        <f>J73*100-K73*250</f>
        <v>3000</v>
      </c>
      <c r="M73" s="32">
        <v>78</v>
      </c>
      <c r="N73" s="11"/>
      <c r="O73" s="12"/>
      <c r="P73" s="107" t="s">
        <v>597</v>
      </c>
    </row>
    <row r="74" spans="1:16" ht="12.75">
      <c r="A74" s="13">
        <v>66</v>
      </c>
      <c r="B74" s="104" t="s">
        <v>365</v>
      </c>
      <c r="C74" s="104" t="s">
        <v>366</v>
      </c>
      <c r="D74" s="104" t="s">
        <v>358</v>
      </c>
      <c r="E74" s="100" t="s">
        <v>54</v>
      </c>
      <c r="F74" s="28"/>
      <c r="G74" s="14"/>
      <c r="H74" s="28">
        <f>F74-50*G74</f>
        <v>0</v>
      </c>
      <c r="I74" s="42"/>
      <c r="J74" s="29">
        <v>45</v>
      </c>
      <c r="K74" s="14">
        <v>6</v>
      </c>
      <c r="L74" s="37">
        <f>J74*100-K74*250</f>
        <v>3000</v>
      </c>
      <c r="M74" s="32"/>
      <c r="N74" s="11"/>
      <c r="O74" s="12"/>
      <c r="P74" s="107" t="s">
        <v>367</v>
      </c>
    </row>
    <row r="75" spans="1:16" ht="12.75">
      <c r="A75" s="13">
        <v>67</v>
      </c>
      <c r="B75" s="108" t="s">
        <v>159</v>
      </c>
      <c r="C75" s="108" t="s">
        <v>80</v>
      </c>
      <c r="D75" s="100" t="s">
        <v>664</v>
      </c>
      <c r="E75" s="100" t="s">
        <v>54</v>
      </c>
      <c r="F75" s="28"/>
      <c r="G75" s="97"/>
      <c r="H75" s="28">
        <f>F75-50*G75</f>
        <v>0</v>
      </c>
      <c r="I75" s="42"/>
      <c r="J75" s="32">
        <v>53</v>
      </c>
      <c r="K75" s="14">
        <v>12</v>
      </c>
      <c r="L75" s="37">
        <f>J75*100-K75*250</f>
        <v>2300</v>
      </c>
      <c r="M75" s="32"/>
      <c r="N75" s="11"/>
      <c r="O75" s="12"/>
      <c r="P75" s="107" t="s">
        <v>65</v>
      </c>
    </row>
    <row r="76" spans="1:16" ht="12.75">
      <c r="A76" s="13">
        <v>68</v>
      </c>
      <c r="B76" s="110" t="s">
        <v>262</v>
      </c>
      <c r="C76" s="110" t="s">
        <v>47</v>
      </c>
      <c r="D76" s="146" t="s">
        <v>682</v>
      </c>
      <c r="E76" s="100" t="s">
        <v>54</v>
      </c>
      <c r="F76" s="28"/>
      <c r="G76" s="15"/>
      <c r="H76" s="28">
        <f>F76-50*G76</f>
        <v>0</v>
      </c>
      <c r="I76" s="42"/>
      <c r="J76" s="32">
        <v>40</v>
      </c>
      <c r="K76" s="14">
        <v>13</v>
      </c>
      <c r="L76" s="37">
        <f>J76*100-K76*250</f>
        <v>750</v>
      </c>
      <c r="M76" s="114"/>
      <c r="N76" s="11"/>
      <c r="O76" s="12"/>
      <c r="P76" s="107" t="s">
        <v>279</v>
      </c>
    </row>
    <row r="77" spans="1:16" ht="12.75">
      <c r="A77" s="13">
        <v>69</v>
      </c>
      <c r="B77" s="105" t="s">
        <v>395</v>
      </c>
      <c r="C77" s="100" t="s">
        <v>50</v>
      </c>
      <c r="D77" s="100" t="s">
        <v>697</v>
      </c>
      <c r="E77" s="133" t="s">
        <v>53</v>
      </c>
      <c r="F77" s="28"/>
      <c r="G77" s="118"/>
      <c r="H77" s="28">
        <f>F77-50*G77</f>
        <v>0</v>
      </c>
      <c r="I77" s="42"/>
      <c r="J77" s="32">
        <v>44</v>
      </c>
      <c r="K77" s="14">
        <v>15</v>
      </c>
      <c r="L77" s="37">
        <f>J77*100-K77*250</f>
        <v>650</v>
      </c>
      <c r="M77" s="32"/>
      <c r="N77" s="11"/>
      <c r="O77" s="12"/>
      <c r="P77" s="107" t="s">
        <v>402</v>
      </c>
    </row>
    <row r="78" spans="1:16" ht="12.75">
      <c r="A78" s="13">
        <v>70</v>
      </c>
      <c r="B78" s="105"/>
      <c r="C78" s="105"/>
      <c r="D78" s="104"/>
      <c r="E78" s="100"/>
      <c r="F78" s="28"/>
      <c r="G78" s="118"/>
      <c r="H78" s="28"/>
      <c r="I78" s="42"/>
      <c r="J78" s="32"/>
      <c r="K78" s="14"/>
      <c r="L78" s="37"/>
      <c r="M78" s="32"/>
      <c r="N78" s="11"/>
      <c r="O78" s="12"/>
      <c r="P78" s="107"/>
    </row>
    <row r="79" spans="1:16" ht="12.75">
      <c r="A79" s="13">
        <v>71</v>
      </c>
      <c r="B79" s="87"/>
      <c r="C79" s="87"/>
      <c r="D79" s="105"/>
      <c r="E79" s="100"/>
      <c r="F79" s="28"/>
      <c r="G79" s="97"/>
      <c r="H79" s="28"/>
      <c r="I79" s="42"/>
      <c r="J79" s="32"/>
      <c r="K79" s="14"/>
      <c r="L79" s="37"/>
      <c r="M79" s="32"/>
      <c r="N79" s="11"/>
      <c r="O79" s="12"/>
      <c r="P79" s="107"/>
    </row>
    <row r="80" spans="1:16" ht="12.75">
      <c r="A80" s="13">
        <v>72</v>
      </c>
      <c r="B80" s="104"/>
      <c r="C80" s="104"/>
      <c r="D80" s="104"/>
      <c r="E80" s="100"/>
      <c r="F80" s="28"/>
      <c r="G80" s="14"/>
      <c r="H80" s="28"/>
      <c r="I80" s="42"/>
      <c r="J80" s="32"/>
      <c r="K80" s="14"/>
      <c r="L80" s="37"/>
      <c r="M80" s="32"/>
      <c r="N80" s="11"/>
      <c r="O80" s="12"/>
      <c r="P80" s="107"/>
    </row>
    <row r="81" spans="1:16" ht="12.75">
      <c r="A81" s="13">
        <v>73</v>
      </c>
      <c r="B81" s="108"/>
      <c r="C81" s="108"/>
      <c r="D81" s="108"/>
      <c r="E81" s="100"/>
      <c r="F81" s="28"/>
      <c r="G81" s="97"/>
      <c r="H81" s="28"/>
      <c r="I81" s="42"/>
      <c r="J81" s="32"/>
      <c r="K81" s="14"/>
      <c r="L81" s="37"/>
      <c r="M81" s="32"/>
      <c r="N81" s="11"/>
      <c r="O81" s="12"/>
      <c r="P81" s="107"/>
    </row>
    <row r="82" spans="1:16" ht="12.75">
      <c r="A82" s="13">
        <v>74</v>
      </c>
      <c r="B82" s="104"/>
      <c r="C82" s="104"/>
      <c r="D82" s="100"/>
      <c r="E82" s="116"/>
      <c r="F82" s="28"/>
      <c r="G82" s="97"/>
      <c r="H82" s="28"/>
      <c r="I82" s="42"/>
      <c r="J82" s="32"/>
      <c r="K82" s="14"/>
      <c r="L82" s="37"/>
      <c r="M82" s="32"/>
      <c r="N82" s="45"/>
      <c r="O82" s="46"/>
      <c r="P82" s="107"/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7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3.77734375" style="2" customWidth="1"/>
    <col min="14" max="14" width="4.99609375" style="1" customWidth="1"/>
    <col min="15" max="15" width="3.6640625" style="1" customWidth="1"/>
    <col min="16" max="16" width="6.88671875" style="1" customWidth="1"/>
    <col min="17" max="16384" width="8.88671875" style="1" customWidth="1"/>
  </cols>
  <sheetData>
    <row r="1" spans="1:13" ht="12.75">
      <c r="A1" s="21"/>
      <c r="B1" s="127" t="s">
        <v>17</v>
      </c>
      <c r="C1" s="9" t="s">
        <v>66</v>
      </c>
      <c r="F1" s="2"/>
      <c r="H1" s="9"/>
      <c r="M1" s="1"/>
    </row>
    <row r="2" spans="6:13" ht="12.75">
      <c r="F2" s="2"/>
      <c r="M2" s="1"/>
    </row>
    <row r="3" spans="2:13" ht="12.75">
      <c r="B3" s="21"/>
      <c r="C3" s="1"/>
      <c r="F3" s="2"/>
      <c r="H3" s="1"/>
      <c r="M3" s="1"/>
    </row>
    <row r="4" spans="3:13" ht="12.75">
      <c r="C4" s="1"/>
      <c r="F4" s="69" t="s">
        <v>108</v>
      </c>
      <c r="G4" s="3"/>
      <c r="H4" s="6"/>
      <c r="I4" s="6"/>
      <c r="J4" s="6"/>
      <c r="K4" s="6"/>
      <c r="L4" s="6"/>
      <c r="M4" s="6"/>
    </row>
    <row r="5" spans="3:8" ht="12.75">
      <c r="C5" s="1"/>
      <c r="F5" s="2"/>
      <c r="H5" s="1"/>
    </row>
    <row r="6" spans="1:13" ht="15" customHeight="1">
      <c r="A6" s="7" t="s">
        <v>18</v>
      </c>
      <c r="B6" s="7"/>
      <c r="C6" s="7"/>
      <c r="D6" s="7"/>
      <c r="E6" s="7"/>
      <c r="F6" s="7"/>
      <c r="G6" s="8"/>
      <c r="H6" s="8"/>
      <c r="I6" s="7"/>
      <c r="J6" s="8"/>
      <c r="K6" s="8"/>
      <c r="L6" s="8"/>
      <c r="M6" s="8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  <c r="M8" s="5" t="s">
        <v>6</v>
      </c>
      <c r="N8" s="157" t="s">
        <v>23</v>
      </c>
      <c r="O8" s="158"/>
      <c r="P8" s="94" t="s">
        <v>15</v>
      </c>
    </row>
    <row r="9" spans="1:16" ht="12.75">
      <c r="A9" s="2">
        <v>1</v>
      </c>
      <c r="B9" s="108" t="s">
        <v>444</v>
      </c>
      <c r="C9" s="104" t="s">
        <v>45</v>
      </c>
      <c r="D9" s="100" t="s">
        <v>706</v>
      </c>
      <c r="E9" s="100" t="s">
        <v>53</v>
      </c>
      <c r="F9" s="28"/>
      <c r="G9" s="118"/>
      <c r="H9" s="28">
        <f aca="true" t="shared" si="0" ref="H9:H40">F9-50*G9</f>
        <v>0</v>
      </c>
      <c r="I9" s="42"/>
      <c r="J9" s="32">
        <v>74</v>
      </c>
      <c r="K9" s="14">
        <v>4</v>
      </c>
      <c r="L9" s="37">
        <f aca="true" t="shared" si="1" ref="L9:L40">J9*100-K9*250</f>
        <v>6400</v>
      </c>
      <c r="M9" s="32">
        <v>133</v>
      </c>
      <c r="N9" s="106"/>
      <c r="O9" s="12"/>
      <c r="P9" s="103" t="s">
        <v>525</v>
      </c>
    </row>
    <row r="10" spans="1:16" ht="12.75">
      <c r="A10" s="2">
        <v>2</v>
      </c>
      <c r="B10" s="108" t="s">
        <v>572</v>
      </c>
      <c r="C10" s="100" t="s">
        <v>401</v>
      </c>
      <c r="D10" s="100" t="s">
        <v>739</v>
      </c>
      <c r="E10" s="100" t="s">
        <v>54</v>
      </c>
      <c r="F10" s="28">
        <v>6403</v>
      </c>
      <c r="G10" s="14">
        <v>12</v>
      </c>
      <c r="H10" s="28">
        <f t="shared" si="0"/>
        <v>5803</v>
      </c>
      <c r="I10" s="42">
        <f>G10/F10*100</f>
        <v>0.18741215055442761</v>
      </c>
      <c r="J10" s="29">
        <v>152</v>
      </c>
      <c r="K10" s="14">
        <v>6</v>
      </c>
      <c r="L10" s="37">
        <f t="shared" si="1"/>
        <v>13700</v>
      </c>
      <c r="M10" s="112">
        <v>126</v>
      </c>
      <c r="N10" s="147" t="s">
        <v>595</v>
      </c>
      <c r="O10" s="148">
        <v>24</v>
      </c>
      <c r="P10" s="103" t="s">
        <v>597</v>
      </c>
    </row>
    <row r="11" spans="1:16" ht="12.75">
      <c r="A11" s="2">
        <v>3</v>
      </c>
      <c r="B11" s="115" t="s">
        <v>281</v>
      </c>
      <c r="C11" s="100" t="s">
        <v>118</v>
      </c>
      <c r="D11" s="100" t="s">
        <v>692</v>
      </c>
      <c r="E11" s="133" t="s">
        <v>53</v>
      </c>
      <c r="F11" s="28">
        <v>4983</v>
      </c>
      <c r="G11" s="122">
        <v>6</v>
      </c>
      <c r="H11" s="28">
        <f t="shared" si="0"/>
        <v>4683</v>
      </c>
      <c r="I11" s="42">
        <f>G11/F11*100</f>
        <v>0.12040939193257075</v>
      </c>
      <c r="J11" s="32">
        <v>200</v>
      </c>
      <c r="K11" s="14">
        <v>0</v>
      </c>
      <c r="L11" s="37">
        <f t="shared" si="1"/>
        <v>20000</v>
      </c>
      <c r="M11" s="32">
        <v>112</v>
      </c>
      <c r="N11" s="147" t="s">
        <v>278</v>
      </c>
      <c r="O11" s="148">
        <v>9</v>
      </c>
      <c r="P11" s="103" t="s">
        <v>318</v>
      </c>
    </row>
    <row r="12" spans="1:16" ht="12.75">
      <c r="A12" s="2">
        <v>4</v>
      </c>
      <c r="B12" s="105" t="s">
        <v>627</v>
      </c>
      <c r="C12" s="116" t="s">
        <v>362</v>
      </c>
      <c r="D12" s="105" t="s">
        <v>721</v>
      </c>
      <c r="E12" s="133" t="s">
        <v>52</v>
      </c>
      <c r="F12" s="28"/>
      <c r="G12" s="118"/>
      <c r="H12" s="28">
        <f t="shared" si="0"/>
        <v>0</v>
      </c>
      <c r="I12" s="42"/>
      <c r="J12" s="32"/>
      <c r="K12" s="14"/>
      <c r="L12" s="37">
        <f t="shared" si="1"/>
        <v>0</v>
      </c>
      <c r="M12" s="32">
        <v>107</v>
      </c>
      <c r="N12" s="11"/>
      <c r="O12" s="12"/>
      <c r="P12" s="103" t="s">
        <v>629</v>
      </c>
    </row>
    <row r="13" spans="1:16" ht="12.75">
      <c r="A13" s="2">
        <v>5</v>
      </c>
      <c r="B13" s="104" t="s">
        <v>225</v>
      </c>
      <c r="C13" s="104" t="s">
        <v>59</v>
      </c>
      <c r="D13" s="100" t="s">
        <v>718</v>
      </c>
      <c r="E13" s="133" t="s">
        <v>52</v>
      </c>
      <c r="F13" s="28"/>
      <c r="G13" s="97"/>
      <c r="H13" s="28">
        <f t="shared" si="0"/>
        <v>0</v>
      </c>
      <c r="I13" s="42"/>
      <c r="J13" s="32"/>
      <c r="K13" s="14"/>
      <c r="L13" s="37">
        <f t="shared" si="1"/>
        <v>0</v>
      </c>
      <c r="M13" s="32">
        <v>103</v>
      </c>
      <c r="N13" s="11"/>
      <c r="O13" s="12"/>
      <c r="P13" s="103" t="s">
        <v>597</v>
      </c>
    </row>
    <row r="14" spans="1:16" ht="12.75">
      <c r="A14" s="2">
        <v>6</v>
      </c>
      <c r="B14" s="104" t="s">
        <v>263</v>
      </c>
      <c r="C14" s="104" t="s">
        <v>55</v>
      </c>
      <c r="D14" s="108" t="s">
        <v>683</v>
      </c>
      <c r="E14" s="100" t="s">
        <v>54</v>
      </c>
      <c r="F14" s="28"/>
      <c r="G14" s="97"/>
      <c r="H14" s="28">
        <f t="shared" si="0"/>
        <v>0</v>
      </c>
      <c r="I14" s="42"/>
      <c r="J14" s="32"/>
      <c r="K14" s="14"/>
      <c r="L14" s="37">
        <f t="shared" si="1"/>
        <v>0</v>
      </c>
      <c r="M14" s="32">
        <v>103</v>
      </c>
      <c r="N14" s="11"/>
      <c r="O14" s="12"/>
      <c r="P14" s="103" t="s">
        <v>279</v>
      </c>
    </row>
    <row r="15" spans="1:16" ht="12.75">
      <c r="A15" s="2">
        <v>7</v>
      </c>
      <c r="B15" s="87" t="s">
        <v>445</v>
      </c>
      <c r="C15" s="87" t="s">
        <v>261</v>
      </c>
      <c r="D15" s="100" t="s">
        <v>706</v>
      </c>
      <c r="E15" s="100" t="s">
        <v>52</v>
      </c>
      <c r="F15" s="28"/>
      <c r="G15" s="97"/>
      <c r="H15" s="28">
        <f t="shared" si="0"/>
        <v>0</v>
      </c>
      <c r="I15" s="42"/>
      <c r="J15" s="29">
        <v>51</v>
      </c>
      <c r="K15" s="14">
        <v>4</v>
      </c>
      <c r="L15" s="37">
        <f t="shared" si="1"/>
        <v>4100</v>
      </c>
      <c r="M15" s="32">
        <v>101</v>
      </c>
      <c r="N15" s="11"/>
      <c r="O15" s="12"/>
      <c r="P15" s="103" t="s">
        <v>525</v>
      </c>
    </row>
    <row r="16" spans="1:16" ht="12.75">
      <c r="A16" s="2">
        <v>8</v>
      </c>
      <c r="B16" s="100" t="s">
        <v>396</v>
      </c>
      <c r="C16" s="100" t="s">
        <v>48</v>
      </c>
      <c r="D16" s="146" t="s">
        <v>736</v>
      </c>
      <c r="E16" s="100" t="s">
        <v>53</v>
      </c>
      <c r="F16" s="28"/>
      <c r="G16" s="97"/>
      <c r="H16" s="28">
        <f t="shared" si="0"/>
        <v>0</v>
      </c>
      <c r="I16" s="42"/>
      <c r="J16" s="32"/>
      <c r="K16" s="14"/>
      <c r="L16" s="37">
        <f t="shared" si="1"/>
        <v>0</v>
      </c>
      <c r="M16" s="32">
        <v>100</v>
      </c>
      <c r="N16" s="11"/>
      <c r="O16" s="12"/>
      <c r="P16" s="103" t="s">
        <v>402</v>
      </c>
    </row>
    <row r="17" spans="1:16" ht="12.75">
      <c r="A17" s="2">
        <v>9</v>
      </c>
      <c r="B17" s="105" t="s">
        <v>284</v>
      </c>
      <c r="C17" s="105" t="s">
        <v>285</v>
      </c>
      <c r="D17" s="104" t="s">
        <v>688</v>
      </c>
      <c r="E17" s="133" t="s">
        <v>53</v>
      </c>
      <c r="F17" s="28">
        <v>4016</v>
      </c>
      <c r="G17" s="14">
        <v>2</v>
      </c>
      <c r="H17" s="28">
        <f t="shared" si="0"/>
        <v>3916</v>
      </c>
      <c r="I17" s="42">
        <f>G17/F17*100</f>
        <v>0.049800796812749</v>
      </c>
      <c r="J17" s="105">
        <v>174</v>
      </c>
      <c r="K17" s="105">
        <v>10</v>
      </c>
      <c r="L17" s="37">
        <f t="shared" si="1"/>
        <v>14900</v>
      </c>
      <c r="M17" s="32">
        <v>99</v>
      </c>
      <c r="N17" s="106" t="s">
        <v>317</v>
      </c>
      <c r="O17" s="12">
        <v>4</v>
      </c>
      <c r="P17" s="103" t="s">
        <v>318</v>
      </c>
    </row>
    <row r="18" spans="1:16" ht="12.75">
      <c r="A18" s="2">
        <v>10</v>
      </c>
      <c r="B18" s="87" t="s">
        <v>566</v>
      </c>
      <c r="C18" s="87" t="s">
        <v>567</v>
      </c>
      <c r="D18" s="100" t="s">
        <v>568</v>
      </c>
      <c r="E18" s="100" t="s">
        <v>54</v>
      </c>
      <c r="F18" s="28"/>
      <c r="G18" s="14"/>
      <c r="H18" s="28">
        <f t="shared" si="0"/>
        <v>0</v>
      </c>
      <c r="I18" s="42"/>
      <c r="J18" s="32"/>
      <c r="K18" s="14"/>
      <c r="L18" s="37">
        <f t="shared" si="1"/>
        <v>0</v>
      </c>
      <c r="M18" s="32">
        <v>99</v>
      </c>
      <c r="N18" s="11"/>
      <c r="O18" s="12"/>
      <c r="P18" s="103" t="s">
        <v>571</v>
      </c>
    </row>
    <row r="19" spans="1:16" ht="12.75">
      <c r="A19" s="2">
        <v>11</v>
      </c>
      <c r="B19" s="110" t="s">
        <v>71</v>
      </c>
      <c r="C19" s="110" t="s">
        <v>58</v>
      </c>
      <c r="D19" s="100" t="s">
        <v>666</v>
      </c>
      <c r="E19" s="104" t="s">
        <v>184</v>
      </c>
      <c r="F19" s="28"/>
      <c r="G19" s="14"/>
      <c r="H19" s="28">
        <f t="shared" si="0"/>
        <v>0</v>
      </c>
      <c r="I19" s="42"/>
      <c r="J19" s="29"/>
      <c r="K19" s="14"/>
      <c r="L19" s="37">
        <f t="shared" si="1"/>
        <v>0</v>
      </c>
      <c r="M19" s="114">
        <v>98</v>
      </c>
      <c r="N19" s="11"/>
      <c r="O19" s="12"/>
      <c r="P19" s="103" t="s">
        <v>44</v>
      </c>
    </row>
    <row r="20" spans="1:16" ht="12.75">
      <c r="A20" s="2">
        <v>12</v>
      </c>
      <c r="B20" s="105" t="s">
        <v>397</v>
      </c>
      <c r="C20" s="100" t="s">
        <v>398</v>
      </c>
      <c r="D20" s="146" t="s">
        <v>736</v>
      </c>
      <c r="E20" s="100" t="s">
        <v>53</v>
      </c>
      <c r="F20" s="28"/>
      <c r="G20" s="118"/>
      <c r="H20" s="28">
        <f t="shared" si="0"/>
        <v>0</v>
      </c>
      <c r="I20" s="42"/>
      <c r="J20" s="32"/>
      <c r="K20" s="14"/>
      <c r="L20" s="37">
        <f t="shared" si="1"/>
        <v>0</v>
      </c>
      <c r="M20" s="32">
        <v>98</v>
      </c>
      <c r="N20" s="11"/>
      <c r="O20" s="12"/>
      <c r="P20" s="103" t="s">
        <v>402</v>
      </c>
    </row>
    <row r="21" spans="1:16" ht="12.75">
      <c r="A21" s="2">
        <v>13</v>
      </c>
      <c r="B21" s="108" t="s">
        <v>516</v>
      </c>
      <c r="C21" s="108" t="s">
        <v>506</v>
      </c>
      <c r="D21" s="104" t="s">
        <v>512</v>
      </c>
      <c r="E21" s="100" t="s">
        <v>54</v>
      </c>
      <c r="F21" s="28"/>
      <c r="G21" s="14"/>
      <c r="H21" s="28">
        <f t="shared" si="0"/>
        <v>0</v>
      </c>
      <c r="I21" s="42"/>
      <c r="J21" s="32"/>
      <c r="K21" s="14"/>
      <c r="L21" s="37">
        <f t="shared" si="1"/>
        <v>0</v>
      </c>
      <c r="M21" s="32">
        <v>98</v>
      </c>
      <c r="N21" s="11"/>
      <c r="O21" s="12"/>
      <c r="P21" s="103" t="s">
        <v>280</v>
      </c>
    </row>
    <row r="22" spans="1:16" ht="12.75">
      <c r="A22" s="2">
        <v>14</v>
      </c>
      <c r="B22" s="104" t="s">
        <v>442</v>
      </c>
      <c r="C22" s="116" t="s">
        <v>246</v>
      </c>
      <c r="D22" s="100" t="s">
        <v>706</v>
      </c>
      <c r="E22" s="100" t="s">
        <v>52</v>
      </c>
      <c r="F22" s="28"/>
      <c r="G22" s="14"/>
      <c r="H22" s="28">
        <f t="shared" si="0"/>
        <v>0</v>
      </c>
      <c r="I22" s="42"/>
      <c r="J22" s="32">
        <v>105</v>
      </c>
      <c r="K22" s="14">
        <v>6</v>
      </c>
      <c r="L22" s="37">
        <f t="shared" si="1"/>
        <v>9000</v>
      </c>
      <c r="M22" s="32">
        <v>98</v>
      </c>
      <c r="N22" s="11"/>
      <c r="O22" s="12"/>
      <c r="P22" s="103" t="s">
        <v>525</v>
      </c>
    </row>
    <row r="23" spans="1:16" ht="12.75">
      <c r="A23" s="2">
        <v>15</v>
      </c>
      <c r="B23" s="100" t="s">
        <v>569</v>
      </c>
      <c r="C23" s="116" t="s">
        <v>570</v>
      </c>
      <c r="D23" s="105" t="s">
        <v>568</v>
      </c>
      <c r="E23" s="100" t="s">
        <v>54</v>
      </c>
      <c r="F23" s="28"/>
      <c r="G23" s="97"/>
      <c r="H23" s="28">
        <f t="shared" si="0"/>
        <v>0</v>
      </c>
      <c r="I23" s="42"/>
      <c r="J23" s="32"/>
      <c r="K23" s="14"/>
      <c r="L23" s="37">
        <f t="shared" si="1"/>
        <v>0</v>
      </c>
      <c r="M23" s="32">
        <v>96</v>
      </c>
      <c r="N23" s="11"/>
      <c r="O23" s="12"/>
      <c r="P23" s="103" t="s">
        <v>571</v>
      </c>
    </row>
    <row r="24" spans="1:16" ht="12.75">
      <c r="A24" s="2">
        <v>16</v>
      </c>
      <c r="B24" s="100" t="s">
        <v>448</v>
      </c>
      <c r="C24" s="100" t="s">
        <v>33</v>
      </c>
      <c r="D24" s="100" t="s">
        <v>706</v>
      </c>
      <c r="E24" s="104" t="s">
        <v>52</v>
      </c>
      <c r="F24" s="28"/>
      <c r="G24" s="97"/>
      <c r="H24" s="28">
        <f t="shared" si="0"/>
        <v>0</v>
      </c>
      <c r="I24" s="42"/>
      <c r="J24" s="32">
        <v>47</v>
      </c>
      <c r="K24" s="14">
        <v>6</v>
      </c>
      <c r="L24" s="37">
        <f t="shared" si="1"/>
        <v>3200</v>
      </c>
      <c r="M24" s="32">
        <v>96</v>
      </c>
      <c r="N24" s="11"/>
      <c r="O24" s="12"/>
      <c r="P24" s="103" t="s">
        <v>525</v>
      </c>
    </row>
    <row r="25" spans="1:16" ht="12.75">
      <c r="A25" s="2">
        <v>17</v>
      </c>
      <c r="B25" s="38" t="s">
        <v>162</v>
      </c>
      <c r="C25" s="38" t="s">
        <v>31</v>
      </c>
      <c r="D25" s="108" t="s">
        <v>661</v>
      </c>
      <c r="E25" s="100" t="s">
        <v>84</v>
      </c>
      <c r="F25" s="28"/>
      <c r="G25" s="97"/>
      <c r="H25" s="28">
        <f t="shared" si="0"/>
        <v>0</v>
      </c>
      <c r="I25" s="42"/>
      <c r="J25" s="32"/>
      <c r="K25" s="14"/>
      <c r="L25" s="37">
        <f t="shared" si="1"/>
        <v>0</v>
      </c>
      <c r="M25" s="32">
        <v>95</v>
      </c>
      <c r="N25" s="11"/>
      <c r="O25" s="12"/>
      <c r="P25" s="103" t="s">
        <v>65</v>
      </c>
    </row>
    <row r="26" spans="1:16" ht="12.75">
      <c r="A26" s="2">
        <v>18</v>
      </c>
      <c r="B26" s="100" t="s">
        <v>517</v>
      </c>
      <c r="C26" s="100" t="s">
        <v>523</v>
      </c>
      <c r="D26" s="109" t="s">
        <v>512</v>
      </c>
      <c r="E26" s="133" t="s">
        <v>52</v>
      </c>
      <c r="F26" s="28"/>
      <c r="G26" s="97"/>
      <c r="H26" s="28">
        <f t="shared" si="0"/>
        <v>0</v>
      </c>
      <c r="I26" s="42"/>
      <c r="J26" s="32"/>
      <c r="K26" s="14"/>
      <c r="L26" s="37">
        <f t="shared" si="1"/>
        <v>0</v>
      </c>
      <c r="M26" s="32">
        <v>91</v>
      </c>
      <c r="N26" s="11"/>
      <c r="O26" s="12"/>
      <c r="P26" s="103" t="s">
        <v>280</v>
      </c>
    </row>
    <row r="27" spans="1:16" ht="12.75">
      <c r="A27" s="2">
        <v>19</v>
      </c>
      <c r="B27" s="104" t="s">
        <v>205</v>
      </c>
      <c r="C27" s="104" t="s">
        <v>47</v>
      </c>
      <c r="D27" s="146" t="s">
        <v>672</v>
      </c>
      <c r="E27" s="133" t="s">
        <v>52</v>
      </c>
      <c r="F27" s="28"/>
      <c r="G27" s="97"/>
      <c r="H27" s="28">
        <f t="shared" si="0"/>
        <v>0</v>
      </c>
      <c r="I27" s="42"/>
      <c r="J27" s="32"/>
      <c r="K27" s="14"/>
      <c r="L27" s="37">
        <f t="shared" si="1"/>
        <v>0</v>
      </c>
      <c r="M27" s="112">
        <v>91</v>
      </c>
      <c r="N27" s="106"/>
      <c r="O27" s="12"/>
      <c r="P27" s="103" t="s">
        <v>78</v>
      </c>
    </row>
    <row r="28" spans="1:16" ht="12.75">
      <c r="A28" s="2">
        <v>20</v>
      </c>
      <c r="B28" s="38" t="s">
        <v>654</v>
      </c>
      <c r="C28" s="38" t="s">
        <v>69</v>
      </c>
      <c r="D28" s="108" t="s">
        <v>727</v>
      </c>
      <c r="E28" s="134" t="s">
        <v>54</v>
      </c>
      <c r="F28" s="28"/>
      <c r="G28" s="97"/>
      <c r="H28" s="28">
        <f t="shared" si="0"/>
        <v>0</v>
      </c>
      <c r="I28" s="42"/>
      <c r="J28" s="32"/>
      <c r="K28" s="14"/>
      <c r="L28" s="37">
        <f t="shared" si="1"/>
        <v>0</v>
      </c>
      <c r="M28" s="32">
        <v>89</v>
      </c>
      <c r="N28" s="11"/>
      <c r="O28" s="12"/>
      <c r="P28" s="103" t="s">
        <v>657</v>
      </c>
    </row>
    <row r="29" spans="1:16" ht="12.75">
      <c r="A29" s="2">
        <v>21</v>
      </c>
      <c r="B29" s="104" t="s">
        <v>264</v>
      </c>
      <c r="C29" s="100" t="s">
        <v>24</v>
      </c>
      <c r="D29" s="104" t="s">
        <v>265</v>
      </c>
      <c r="E29" s="133" t="s">
        <v>53</v>
      </c>
      <c r="F29" s="28"/>
      <c r="G29" s="97"/>
      <c r="H29" s="28">
        <f t="shared" si="0"/>
        <v>0</v>
      </c>
      <c r="I29" s="42"/>
      <c r="J29" s="29"/>
      <c r="K29" s="14"/>
      <c r="L29" s="37">
        <f t="shared" si="1"/>
        <v>0</v>
      </c>
      <c r="M29" s="32">
        <v>89</v>
      </c>
      <c r="N29" s="11"/>
      <c r="O29" s="12"/>
      <c r="P29" s="103" t="s">
        <v>279</v>
      </c>
    </row>
    <row r="30" spans="1:16" ht="12.75">
      <c r="A30" s="2">
        <v>22</v>
      </c>
      <c r="B30" s="116" t="s">
        <v>518</v>
      </c>
      <c r="C30" s="116" t="s">
        <v>388</v>
      </c>
      <c r="D30" s="105" t="s">
        <v>513</v>
      </c>
      <c r="E30" s="133" t="s">
        <v>53</v>
      </c>
      <c r="F30" s="28"/>
      <c r="G30" s="97"/>
      <c r="H30" s="28">
        <f t="shared" si="0"/>
        <v>0</v>
      </c>
      <c r="I30" s="42"/>
      <c r="J30" s="32"/>
      <c r="K30" s="14"/>
      <c r="L30" s="37">
        <f t="shared" si="1"/>
        <v>0</v>
      </c>
      <c r="M30" s="32">
        <v>88</v>
      </c>
      <c r="N30" s="11"/>
      <c r="O30" s="12"/>
      <c r="P30" s="103" t="s">
        <v>280</v>
      </c>
    </row>
    <row r="31" spans="1:16" ht="12.75">
      <c r="A31" s="2">
        <v>23</v>
      </c>
      <c r="B31" s="87" t="s">
        <v>266</v>
      </c>
      <c r="C31" s="87" t="s">
        <v>267</v>
      </c>
      <c r="D31" s="117" t="s">
        <v>680</v>
      </c>
      <c r="E31" s="100" t="s">
        <v>54</v>
      </c>
      <c r="F31" s="28"/>
      <c r="G31" s="14"/>
      <c r="H31" s="28">
        <f t="shared" si="0"/>
        <v>0</v>
      </c>
      <c r="I31" s="42"/>
      <c r="J31" s="32"/>
      <c r="K31" s="14"/>
      <c r="L31" s="37">
        <f t="shared" si="1"/>
        <v>0</v>
      </c>
      <c r="M31" s="53">
        <v>87</v>
      </c>
      <c r="N31" s="11"/>
      <c r="O31" s="12"/>
      <c r="P31" s="103" t="s">
        <v>279</v>
      </c>
    </row>
    <row r="32" spans="1:16" ht="12.75">
      <c r="A32" s="2">
        <v>24</v>
      </c>
      <c r="B32" s="104" t="s">
        <v>592</v>
      </c>
      <c r="C32" s="104" t="s">
        <v>31</v>
      </c>
      <c r="D32" s="104" t="s">
        <v>574</v>
      </c>
      <c r="E32" s="133" t="s">
        <v>53</v>
      </c>
      <c r="F32" s="28"/>
      <c r="G32" s="14"/>
      <c r="H32" s="28">
        <f t="shared" si="0"/>
        <v>0</v>
      </c>
      <c r="I32" s="42"/>
      <c r="J32" s="29"/>
      <c r="K32" s="14"/>
      <c r="L32" s="37">
        <f t="shared" si="1"/>
        <v>0</v>
      </c>
      <c r="M32" s="32">
        <v>87</v>
      </c>
      <c r="N32" s="11"/>
      <c r="O32" s="12"/>
      <c r="P32" s="103" t="s">
        <v>597</v>
      </c>
    </row>
    <row r="33" spans="1:16" ht="12.75">
      <c r="A33" s="2">
        <v>25</v>
      </c>
      <c r="B33" s="104" t="s">
        <v>635</v>
      </c>
      <c r="C33" s="104" t="s">
        <v>636</v>
      </c>
      <c r="D33" s="100" t="s">
        <v>738</v>
      </c>
      <c r="E33" s="133" t="s">
        <v>52</v>
      </c>
      <c r="F33" s="28">
        <v>3236</v>
      </c>
      <c r="G33" s="97">
        <v>3</v>
      </c>
      <c r="H33" s="28">
        <f t="shared" si="0"/>
        <v>3086</v>
      </c>
      <c r="I33" s="42">
        <f>G33/F33*100</f>
        <v>0.0927070457354759</v>
      </c>
      <c r="J33" s="112">
        <v>67</v>
      </c>
      <c r="K33" s="14">
        <v>4</v>
      </c>
      <c r="L33" s="37">
        <f t="shared" si="1"/>
        <v>5700</v>
      </c>
      <c r="M33" s="98">
        <v>87</v>
      </c>
      <c r="N33" s="11"/>
      <c r="O33" s="12"/>
      <c r="P33" s="103" t="s">
        <v>657</v>
      </c>
    </row>
    <row r="34" spans="1:16" ht="12.75">
      <c r="A34" s="2">
        <v>26</v>
      </c>
      <c r="B34" s="100" t="s">
        <v>161</v>
      </c>
      <c r="C34" s="100" t="s">
        <v>69</v>
      </c>
      <c r="D34" s="108" t="s">
        <v>661</v>
      </c>
      <c r="E34" s="100" t="s">
        <v>83</v>
      </c>
      <c r="F34" s="28"/>
      <c r="G34" s="97"/>
      <c r="H34" s="28">
        <f t="shared" si="0"/>
        <v>0</v>
      </c>
      <c r="I34" s="42"/>
      <c r="J34" s="32"/>
      <c r="K34" s="14"/>
      <c r="L34" s="37">
        <f t="shared" si="1"/>
        <v>0</v>
      </c>
      <c r="M34" s="32">
        <v>84</v>
      </c>
      <c r="N34" s="11"/>
      <c r="O34" s="12"/>
      <c r="P34" s="103" t="s">
        <v>65</v>
      </c>
    </row>
    <row r="35" spans="1:16" ht="12.75">
      <c r="A35" s="2">
        <v>27</v>
      </c>
      <c r="B35" s="104" t="s">
        <v>185</v>
      </c>
      <c r="C35" s="104" t="s">
        <v>46</v>
      </c>
      <c r="D35" s="104" t="s">
        <v>667</v>
      </c>
      <c r="E35" s="133" t="s">
        <v>53</v>
      </c>
      <c r="F35" s="28"/>
      <c r="G35" s="97"/>
      <c r="H35" s="28">
        <f t="shared" si="0"/>
        <v>0</v>
      </c>
      <c r="I35" s="42"/>
      <c r="J35" s="32"/>
      <c r="K35" s="14"/>
      <c r="L35" s="37">
        <f t="shared" si="1"/>
        <v>0</v>
      </c>
      <c r="M35" s="32">
        <v>83</v>
      </c>
      <c r="N35" s="11"/>
      <c r="O35" s="12"/>
      <c r="P35" s="103" t="s">
        <v>44</v>
      </c>
    </row>
    <row r="36" spans="1:16" ht="12.75">
      <c r="A36" s="2">
        <v>28</v>
      </c>
      <c r="B36" s="108" t="s">
        <v>268</v>
      </c>
      <c r="C36" s="116" t="s">
        <v>232</v>
      </c>
      <c r="D36" s="100" t="s">
        <v>265</v>
      </c>
      <c r="E36" s="133" t="s">
        <v>53</v>
      </c>
      <c r="F36" s="28"/>
      <c r="G36" s="97"/>
      <c r="H36" s="28">
        <f t="shared" si="0"/>
        <v>0</v>
      </c>
      <c r="I36" s="42"/>
      <c r="J36" s="32"/>
      <c r="K36" s="14"/>
      <c r="L36" s="37">
        <f t="shared" si="1"/>
        <v>0</v>
      </c>
      <c r="M36" s="43">
        <v>83</v>
      </c>
      <c r="N36" s="11"/>
      <c r="O36" s="12"/>
      <c r="P36" s="103" t="s">
        <v>279</v>
      </c>
    </row>
    <row r="37" spans="1:16" ht="12.75">
      <c r="A37" s="2">
        <v>29</v>
      </c>
      <c r="B37" s="96" t="s">
        <v>103</v>
      </c>
      <c r="C37" s="96" t="s">
        <v>69</v>
      </c>
      <c r="D37" s="100" t="s">
        <v>664</v>
      </c>
      <c r="E37" s="100" t="s">
        <v>53</v>
      </c>
      <c r="F37" s="28"/>
      <c r="G37" s="15"/>
      <c r="H37" s="28">
        <f t="shared" si="0"/>
        <v>0</v>
      </c>
      <c r="I37" s="42"/>
      <c r="J37" s="32"/>
      <c r="K37" s="14"/>
      <c r="L37" s="37">
        <f t="shared" si="1"/>
        <v>0</v>
      </c>
      <c r="M37" s="32">
        <v>83</v>
      </c>
      <c r="N37" s="11"/>
      <c r="O37" s="12"/>
      <c r="P37" s="103" t="s">
        <v>65</v>
      </c>
    </row>
    <row r="38" spans="1:16" ht="12.75">
      <c r="A38" s="2">
        <v>30</v>
      </c>
      <c r="B38" s="110" t="s">
        <v>399</v>
      </c>
      <c r="C38" s="110" t="s">
        <v>32</v>
      </c>
      <c r="D38" s="146" t="s">
        <v>736</v>
      </c>
      <c r="E38" s="100" t="s">
        <v>53</v>
      </c>
      <c r="F38" s="28"/>
      <c r="G38" s="14"/>
      <c r="H38" s="28">
        <f t="shared" si="0"/>
        <v>0</v>
      </c>
      <c r="I38" s="42"/>
      <c r="J38" s="32"/>
      <c r="K38" s="14"/>
      <c r="L38" s="37">
        <f t="shared" si="1"/>
        <v>0</v>
      </c>
      <c r="M38" s="114">
        <v>82</v>
      </c>
      <c r="N38" s="11"/>
      <c r="O38" s="12"/>
      <c r="P38" s="103" t="s">
        <v>402</v>
      </c>
    </row>
    <row r="39" spans="1:16" ht="12.75">
      <c r="A39" s="2">
        <v>31</v>
      </c>
      <c r="B39" s="111" t="s">
        <v>449</v>
      </c>
      <c r="C39" s="111" t="s">
        <v>30</v>
      </c>
      <c r="D39" s="108" t="s">
        <v>705</v>
      </c>
      <c r="E39" s="133" t="s">
        <v>53</v>
      </c>
      <c r="F39" s="28"/>
      <c r="G39" s="97"/>
      <c r="H39" s="28">
        <f t="shared" si="0"/>
        <v>0</v>
      </c>
      <c r="I39" s="42"/>
      <c r="J39" s="32"/>
      <c r="K39" s="14"/>
      <c r="L39" s="37">
        <f t="shared" si="1"/>
        <v>0</v>
      </c>
      <c r="M39" s="98">
        <v>81</v>
      </c>
      <c r="N39" s="11"/>
      <c r="O39" s="12"/>
      <c r="P39" s="103" t="s">
        <v>525</v>
      </c>
    </row>
    <row r="40" spans="1:16" ht="12.75">
      <c r="A40" s="2">
        <v>32</v>
      </c>
      <c r="B40" s="108" t="s">
        <v>163</v>
      </c>
      <c r="C40" s="108" t="s">
        <v>59</v>
      </c>
      <c r="D40" s="108" t="s">
        <v>661</v>
      </c>
      <c r="E40" s="100" t="s">
        <v>83</v>
      </c>
      <c r="F40" s="28"/>
      <c r="G40" s="97"/>
      <c r="H40" s="28">
        <f t="shared" si="0"/>
        <v>0</v>
      </c>
      <c r="I40" s="42"/>
      <c r="J40" s="32"/>
      <c r="K40" s="14"/>
      <c r="L40" s="37">
        <f t="shared" si="1"/>
        <v>0</v>
      </c>
      <c r="M40" s="32">
        <v>80</v>
      </c>
      <c r="N40" s="11"/>
      <c r="O40" s="12"/>
      <c r="P40" s="103" t="s">
        <v>65</v>
      </c>
    </row>
    <row r="41" spans="1:16" ht="12.75">
      <c r="A41" s="2">
        <v>33</v>
      </c>
      <c r="B41" s="109" t="s">
        <v>450</v>
      </c>
      <c r="C41" s="109" t="s">
        <v>59</v>
      </c>
      <c r="D41" s="109" t="s">
        <v>707</v>
      </c>
      <c r="E41" s="100" t="s">
        <v>52</v>
      </c>
      <c r="F41" s="28"/>
      <c r="G41" s="118"/>
      <c r="H41" s="28">
        <f aca="true" t="shared" si="2" ref="H41:H72">F41-50*G41</f>
        <v>0</v>
      </c>
      <c r="I41" s="42"/>
      <c r="J41" s="32"/>
      <c r="K41" s="14"/>
      <c r="L41" s="37">
        <f aca="true" t="shared" si="3" ref="L41:L72">J41*100-K41*250</f>
        <v>0</v>
      </c>
      <c r="M41" s="32">
        <v>79</v>
      </c>
      <c r="N41" s="106"/>
      <c r="O41" s="12"/>
      <c r="P41" s="103" t="s">
        <v>525</v>
      </c>
    </row>
    <row r="42" spans="1:16" ht="12.75">
      <c r="A42" s="2">
        <v>34</v>
      </c>
      <c r="B42" s="109" t="s">
        <v>587</v>
      </c>
      <c r="C42" s="109" t="s">
        <v>588</v>
      </c>
      <c r="D42" s="104" t="s">
        <v>574</v>
      </c>
      <c r="E42" s="100" t="s">
        <v>54</v>
      </c>
      <c r="F42" s="28">
        <v>2570</v>
      </c>
      <c r="G42" s="118">
        <v>3</v>
      </c>
      <c r="H42" s="28">
        <f t="shared" si="2"/>
        <v>2420</v>
      </c>
      <c r="I42" s="42">
        <f>G42/F42*100</f>
        <v>0.11673151750972763</v>
      </c>
      <c r="J42" s="32">
        <v>50</v>
      </c>
      <c r="K42" s="14">
        <v>8</v>
      </c>
      <c r="L42" s="37">
        <f t="shared" si="3"/>
        <v>3000</v>
      </c>
      <c r="M42" s="32">
        <v>78</v>
      </c>
      <c r="N42" s="11"/>
      <c r="O42" s="12"/>
      <c r="P42" s="103" t="s">
        <v>597</v>
      </c>
    </row>
    <row r="43" spans="1:16" ht="12.75">
      <c r="A43" s="2">
        <v>35</v>
      </c>
      <c r="B43" s="38" t="s">
        <v>269</v>
      </c>
      <c r="C43" s="38" t="s">
        <v>270</v>
      </c>
      <c r="D43" s="117" t="s">
        <v>680</v>
      </c>
      <c r="E43" s="100" t="s">
        <v>54</v>
      </c>
      <c r="F43" s="28"/>
      <c r="G43" s="97"/>
      <c r="H43" s="28">
        <f t="shared" si="2"/>
        <v>0</v>
      </c>
      <c r="I43" s="42"/>
      <c r="J43" s="32"/>
      <c r="K43" s="14"/>
      <c r="L43" s="37">
        <f t="shared" si="3"/>
        <v>0</v>
      </c>
      <c r="M43" s="32">
        <v>77</v>
      </c>
      <c r="N43" s="11"/>
      <c r="O43" s="12"/>
      <c r="P43" s="103" t="s">
        <v>279</v>
      </c>
    </row>
    <row r="44" spans="1:16" ht="12.75">
      <c r="A44" s="2">
        <v>36</v>
      </c>
      <c r="B44" s="104" t="s">
        <v>307</v>
      </c>
      <c r="C44" s="104" t="s">
        <v>308</v>
      </c>
      <c r="D44" s="105" t="s">
        <v>691</v>
      </c>
      <c r="E44" s="133" t="s">
        <v>52</v>
      </c>
      <c r="F44" s="28"/>
      <c r="G44" s="14"/>
      <c r="H44" s="28">
        <f t="shared" si="2"/>
        <v>0</v>
      </c>
      <c r="I44" s="42"/>
      <c r="J44" s="32"/>
      <c r="K44" s="14"/>
      <c r="L44" s="37">
        <f t="shared" si="3"/>
        <v>0</v>
      </c>
      <c r="M44" s="32">
        <v>75</v>
      </c>
      <c r="N44" s="11"/>
      <c r="O44" s="12"/>
      <c r="P44" s="103" t="s">
        <v>318</v>
      </c>
    </row>
    <row r="45" spans="1:16" ht="12.75">
      <c r="A45" s="2">
        <v>37</v>
      </c>
      <c r="B45" s="89" t="s">
        <v>271</v>
      </c>
      <c r="C45" s="89" t="s">
        <v>28</v>
      </c>
      <c r="D45" s="108" t="s">
        <v>683</v>
      </c>
      <c r="E45" s="100" t="s">
        <v>54</v>
      </c>
      <c r="F45" s="28"/>
      <c r="G45" s="97"/>
      <c r="H45" s="28">
        <f t="shared" si="2"/>
        <v>0</v>
      </c>
      <c r="I45" s="42"/>
      <c r="J45" s="32"/>
      <c r="K45" s="14"/>
      <c r="L45" s="37">
        <f t="shared" si="3"/>
        <v>0</v>
      </c>
      <c r="M45" s="32">
        <v>75</v>
      </c>
      <c r="N45" s="11"/>
      <c r="O45" s="12"/>
      <c r="P45" s="103" t="s">
        <v>279</v>
      </c>
    </row>
    <row r="46" spans="1:16" ht="12.75">
      <c r="A46" s="2">
        <v>38</v>
      </c>
      <c r="B46" s="100" t="s">
        <v>272</v>
      </c>
      <c r="C46" s="100" t="s">
        <v>28</v>
      </c>
      <c r="D46" s="117" t="s">
        <v>680</v>
      </c>
      <c r="E46" s="133" t="s">
        <v>52</v>
      </c>
      <c r="F46" s="28"/>
      <c r="G46" s="97"/>
      <c r="H46" s="28">
        <f t="shared" si="2"/>
        <v>0</v>
      </c>
      <c r="I46" s="42"/>
      <c r="J46" s="32"/>
      <c r="K46" s="14"/>
      <c r="L46" s="37">
        <f t="shared" si="3"/>
        <v>0</v>
      </c>
      <c r="M46" s="32">
        <v>74</v>
      </c>
      <c r="N46" s="11"/>
      <c r="O46" s="12"/>
      <c r="P46" s="103" t="s">
        <v>279</v>
      </c>
    </row>
    <row r="47" spans="1:16" ht="12.75">
      <c r="A47" s="2">
        <v>39</v>
      </c>
      <c r="B47" s="111" t="s">
        <v>309</v>
      </c>
      <c r="C47" s="111" t="s">
        <v>310</v>
      </c>
      <c r="D47" s="105" t="s">
        <v>691</v>
      </c>
      <c r="E47" s="100" t="s">
        <v>54</v>
      </c>
      <c r="F47" s="28"/>
      <c r="G47" s="15"/>
      <c r="H47" s="28">
        <f t="shared" si="2"/>
        <v>0</v>
      </c>
      <c r="I47" s="42"/>
      <c r="J47" s="32"/>
      <c r="K47" s="14"/>
      <c r="L47" s="37">
        <f t="shared" si="3"/>
        <v>0</v>
      </c>
      <c r="M47" s="32">
        <v>73</v>
      </c>
      <c r="N47" s="11"/>
      <c r="O47" s="12"/>
      <c r="P47" s="103" t="s">
        <v>318</v>
      </c>
    </row>
    <row r="48" spans="1:16" ht="12.75">
      <c r="A48" s="2">
        <v>40</v>
      </c>
      <c r="B48" s="96" t="s">
        <v>273</v>
      </c>
      <c r="C48" s="96" t="s">
        <v>274</v>
      </c>
      <c r="D48" s="104" t="s">
        <v>687</v>
      </c>
      <c r="E48" s="100" t="s">
        <v>54</v>
      </c>
      <c r="F48" s="28"/>
      <c r="G48" s="15"/>
      <c r="H48" s="28">
        <f t="shared" si="2"/>
        <v>0</v>
      </c>
      <c r="I48" s="42"/>
      <c r="J48" s="32"/>
      <c r="K48" s="14"/>
      <c r="L48" s="37">
        <f t="shared" si="3"/>
        <v>0</v>
      </c>
      <c r="M48" s="32">
        <v>72</v>
      </c>
      <c r="N48" s="11"/>
      <c r="O48" s="12"/>
      <c r="P48" s="103" t="s">
        <v>279</v>
      </c>
    </row>
    <row r="49" spans="1:16" ht="12.75">
      <c r="A49" s="2">
        <v>41</v>
      </c>
      <c r="B49" s="108" t="s">
        <v>451</v>
      </c>
      <c r="C49" s="108" t="s">
        <v>26</v>
      </c>
      <c r="D49" s="108" t="s">
        <v>705</v>
      </c>
      <c r="E49" s="104" t="s">
        <v>53</v>
      </c>
      <c r="F49" s="28"/>
      <c r="G49" s="97"/>
      <c r="H49" s="28">
        <f t="shared" si="2"/>
        <v>0</v>
      </c>
      <c r="I49" s="42"/>
      <c r="J49" s="32"/>
      <c r="K49" s="14"/>
      <c r="L49" s="37">
        <f t="shared" si="3"/>
        <v>0</v>
      </c>
      <c r="M49" s="32">
        <v>72</v>
      </c>
      <c r="N49" s="11"/>
      <c r="O49" s="12"/>
      <c r="P49" s="103" t="s">
        <v>525</v>
      </c>
    </row>
    <row r="50" spans="1:16" ht="12.75">
      <c r="A50" s="2">
        <v>42</v>
      </c>
      <c r="B50" s="104" t="s">
        <v>519</v>
      </c>
      <c r="C50" s="104" t="s">
        <v>453</v>
      </c>
      <c r="D50" s="104" t="s">
        <v>514</v>
      </c>
      <c r="E50" s="100" t="s">
        <v>54</v>
      </c>
      <c r="F50" s="28"/>
      <c r="G50" s="14"/>
      <c r="H50" s="28">
        <f t="shared" si="2"/>
        <v>0</v>
      </c>
      <c r="I50" s="42"/>
      <c r="J50" s="32"/>
      <c r="K50" s="14"/>
      <c r="L50" s="37">
        <f t="shared" si="3"/>
        <v>0</v>
      </c>
      <c r="M50" s="32">
        <v>72</v>
      </c>
      <c r="N50" s="11"/>
      <c r="O50" s="12"/>
      <c r="P50" s="103" t="s">
        <v>280</v>
      </c>
    </row>
    <row r="51" spans="1:16" ht="12.75">
      <c r="A51" s="2">
        <v>43</v>
      </c>
      <c r="B51" s="105" t="s">
        <v>186</v>
      </c>
      <c r="C51" s="100" t="s">
        <v>63</v>
      </c>
      <c r="D51" s="104" t="s">
        <v>667</v>
      </c>
      <c r="E51" s="133" t="s">
        <v>52</v>
      </c>
      <c r="F51" s="28"/>
      <c r="G51" s="118"/>
      <c r="H51" s="28">
        <f t="shared" si="2"/>
        <v>0</v>
      </c>
      <c r="I51" s="42"/>
      <c r="J51" s="32"/>
      <c r="K51" s="14"/>
      <c r="L51" s="37">
        <f t="shared" si="3"/>
        <v>0</v>
      </c>
      <c r="M51" s="32">
        <v>70</v>
      </c>
      <c r="N51" s="106"/>
      <c r="O51" s="12"/>
      <c r="P51" s="103" t="s">
        <v>44</v>
      </c>
    </row>
    <row r="52" spans="1:16" ht="12.75">
      <c r="A52" s="2">
        <v>44</v>
      </c>
      <c r="B52" s="38" t="s">
        <v>452</v>
      </c>
      <c r="C52" s="38" t="s">
        <v>453</v>
      </c>
      <c r="D52" s="108" t="s">
        <v>705</v>
      </c>
      <c r="E52" s="100" t="s">
        <v>53</v>
      </c>
      <c r="F52" s="28"/>
      <c r="G52" s="97"/>
      <c r="H52" s="28">
        <f t="shared" si="2"/>
        <v>0</v>
      </c>
      <c r="I52" s="42"/>
      <c r="J52" s="32"/>
      <c r="K52" s="14"/>
      <c r="L52" s="37">
        <f t="shared" si="3"/>
        <v>0</v>
      </c>
      <c r="M52" s="32">
        <v>69</v>
      </c>
      <c r="N52" s="11"/>
      <c r="O52" s="12"/>
      <c r="P52" s="103" t="s">
        <v>525</v>
      </c>
    </row>
    <row r="53" spans="1:16" ht="12.75">
      <c r="A53" s="2">
        <v>45</v>
      </c>
      <c r="B53" s="100" t="s">
        <v>454</v>
      </c>
      <c r="C53" s="100" t="s">
        <v>455</v>
      </c>
      <c r="D53" s="109" t="s">
        <v>707</v>
      </c>
      <c r="E53" s="100" t="s">
        <v>54</v>
      </c>
      <c r="F53" s="28"/>
      <c r="G53" s="124"/>
      <c r="H53" s="28">
        <f t="shared" si="2"/>
        <v>0</v>
      </c>
      <c r="I53" s="42"/>
      <c r="J53" s="112"/>
      <c r="K53" s="14"/>
      <c r="L53" s="37">
        <f t="shared" si="3"/>
        <v>0</v>
      </c>
      <c r="M53" s="32">
        <v>68</v>
      </c>
      <c r="N53" s="106"/>
      <c r="O53" s="12"/>
      <c r="P53" s="103" t="s">
        <v>525</v>
      </c>
    </row>
    <row r="54" spans="1:16" ht="12.75">
      <c r="A54" s="2">
        <v>46</v>
      </c>
      <c r="B54" s="105" t="s">
        <v>224</v>
      </c>
      <c r="C54" s="105" t="s">
        <v>51</v>
      </c>
      <c r="D54" s="104" t="s">
        <v>674</v>
      </c>
      <c r="E54" s="133" t="s">
        <v>52</v>
      </c>
      <c r="F54" s="28">
        <v>2663</v>
      </c>
      <c r="G54" s="118">
        <v>5</v>
      </c>
      <c r="H54" s="28">
        <f t="shared" si="2"/>
        <v>2413</v>
      </c>
      <c r="I54" s="42">
        <f>G54/F54*100</f>
        <v>0.1877581674802854</v>
      </c>
      <c r="J54" s="29"/>
      <c r="K54" s="14"/>
      <c r="L54" s="37">
        <f t="shared" si="3"/>
        <v>0</v>
      </c>
      <c r="M54" s="32">
        <v>67</v>
      </c>
      <c r="N54" s="11"/>
      <c r="O54" s="12"/>
      <c r="P54" s="103" t="s">
        <v>60</v>
      </c>
    </row>
    <row r="55" spans="1:16" ht="12.75">
      <c r="A55" s="2">
        <v>47</v>
      </c>
      <c r="B55" s="100" t="s">
        <v>520</v>
      </c>
      <c r="C55" s="100" t="s">
        <v>524</v>
      </c>
      <c r="D55" s="108" t="s">
        <v>514</v>
      </c>
      <c r="E55" s="133" t="s">
        <v>52</v>
      </c>
      <c r="F55" s="28"/>
      <c r="G55" s="97"/>
      <c r="H55" s="28">
        <f t="shared" si="2"/>
        <v>0</v>
      </c>
      <c r="I55" s="42"/>
      <c r="J55" s="32"/>
      <c r="K55" s="14"/>
      <c r="L55" s="37">
        <f t="shared" si="3"/>
        <v>0</v>
      </c>
      <c r="M55" s="32">
        <v>66</v>
      </c>
      <c r="N55" s="11"/>
      <c r="O55" s="12"/>
      <c r="P55" s="103" t="s">
        <v>280</v>
      </c>
    </row>
    <row r="56" spans="1:16" ht="12.75">
      <c r="A56" s="2">
        <v>48</v>
      </c>
      <c r="B56" s="104" t="s">
        <v>275</v>
      </c>
      <c r="C56" s="104" t="s">
        <v>28</v>
      </c>
      <c r="D56" s="104" t="s">
        <v>676</v>
      </c>
      <c r="E56" s="133" t="s">
        <v>52</v>
      </c>
      <c r="F56" s="28"/>
      <c r="G56" s="14"/>
      <c r="H56" s="28">
        <f t="shared" si="2"/>
        <v>0</v>
      </c>
      <c r="I56" s="42"/>
      <c r="J56" s="29"/>
      <c r="K56" s="14"/>
      <c r="L56" s="37">
        <f t="shared" si="3"/>
        <v>0</v>
      </c>
      <c r="M56" s="32">
        <v>64</v>
      </c>
      <c r="N56" s="11"/>
      <c r="O56" s="12"/>
      <c r="P56" s="103" t="s">
        <v>279</v>
      </c>
    </row>
    <row r="57" spans="1:16" ht="12.75">
      <c r="A57" s="2">
        <v>49</v>
      </c>
      <c r="B57" s="104" t="s">
        <v>655</v>
      </c>
      <c r="C57" s="116" t="s">
        <v>656</v>
      </c>
      <c r="D57" s="108" t="s">
        <v>727</v>
      </c>
      <c r="E57" s="100" t="s">
        <v>54</v>
      </c>
      <c r="F57" s="28"/>
      <c r="G57" s="14"/>
      <c r="H57" s="28">
        <f t="shared" si="2"/>
        <v>0</v>
      </c>
      <c r="I57" s="42"/>
      <c r="J57" s="32"/>
      <c r="K57" s="14"/>
      <c r="L57" s="37">
        <f t="shared" si="3"/>
        <v>0</v>
      </c>
      <c r="M57" s="32">
        <v>64</v>
      </c>
      <c r="N57" s="45"/>
      <c r="O57" s="46"/>
      <c r="P57" s="103" t="s">
        <v>657</v>
      </c>
    </row>
    <row r="58" spans="1:16" ht="12.75">
      <c r="A58" s="2">
        <v>50</v>
      </c>
      <c r="B58" s="104" t="s">
        <v>98</v>
      </c>
      <c r="C58" s="104" t="s">
        <v>28</v>
      </c>
      <c r="D58" s="100" t="s">
        <v>105</v>
      </c>
      <c r="E58" s="133" t="s">
        <v>52</v>
      </c>
      <c r="F58" s="28"/>
      <c r="G58" s="97"/>
      <c r="H58" s="28">
        <f t="shared" si="2"/>
        <v>0</v>
      </c>
      <c r="I58" s="42"/>
      <c r="J58" s="32"/>
      <c r="K58" s="14"/>
      <c r="L58" s="37">
        <f t="shared" si="3"/>
        <v>0</v>
      </c>
      <c r="M58" s="32">
        <v>63</v>
      </c>
      <c r="N58" s="11"/>
      <c r="O58" s="12"/>
      <c r="P58" s="103" t="s">
        <v>60</v>
      </c>
    </row>
    <row r="59" spans="1:16" ht="12.75">
      <c r="A59" s="2">
        <v>51</v>
      </c>
      <c r="B59" s="104" t="s">
        <v>311</v>
      </c>
      <c r="C59" s="104" t="s">
        <v>302</v>
      </c>
      <c r="D59" s="100" t="s">
        <v>303</v>
      </c>
      <c r="E59" s="100" t="s">
        <v>54</v>
      </c>
      <c r="F59" s="28"/>
      <c r="G59" s="97"/>
      <c r="H59" s="28">
        <f t="shared" si="2"/>
        <v>0</v>
      </c>
      <c r="I59" s="42"/>
      <c r="J59" s="32"/>
      <c r="K59" s="14"/>
      <c r="L59" s="37">
        <f t="shared" si="3"/>
        <v>0</v>
      </c>
      <c r="M59" s="32">
        <v>63</v>
      </c>
      <c r="N59" s="11"/>
      <c r="O59" s="12"/>
      <c r="P59" s="103" t="s">
        <v>318</v>
      </c>
    </row>
    <row r="60" spans="1:16" ht="12.75">
      <c r="A60" s="2">
        <v>52</v>
      </c>
      <c r="B60" s="104" t="s">
        <v>206</v>
      </c>
      <c r="C60" s="104" t="s">
        <v>207</v>
      </c>
      <c r="D60" s="100" t="s">
        <v>208</v>
      </c>
      <c r="E60" s="133" t="s">
        <v>52</v>
      </c>
      <c r="F60" s="28"/>
      <c r="G60" s="14"/>
      <c r="H60" s="28">
        <f t="shared" si="2"/>
        <v>0</v>
      </c>
      <c r="I60" s="42"/>
      <c r="J60" s="32"/>
      <c r="K60" s="14"/>
      <c r="L60" s="37">
        <f t="shared" si="3"/>
        <v>0</v>
      </c>
      <c r="M60" s="32">
        <v>63</v>
      </c>
      <c r="N60" s="11"/>
      <c r="O60" s="12"/>
      <c r="P60" s="103" t="s">
        <v>78</v>
      </c>
    </row>
    <row r="61" spans="1:16" ht="12.75">
      <c r="A61" s="2">
        <v>53</v>
      </c>
      <c r="B61" s="110" t="s">
        <v>187</v>
      </c>
      <c r="C61" s="110" t="s">
        <v>30</v>
      </c>
      <c r="D61" s="100" t="s">
        <v>666</v>
      </c>
      <c r="E61" s="100" t="s">
        <v>56</v>
      </c>
      <c r="F61" s="28"/>
      <c r="G61" s="97"/>
      <c r="H61" s="28">
        <f t="shared" si="2"/>
        <v>0</v>
      </c>
      <c r="I61" s="42"/>
      <c r="J61" s="32"/>
      <c r="K61" s="14"/>
      <c r="L61" s="37">
        <f t="shared" si="3"/>
        <v>0</v>
      </c>
      <c r="M61" s="114">
        <v>62</v>
      </c>
      <c r="N61" s="11"/>
      <c r="O61" s="12"/>
      <c r="P61" s="103" t="s">
        <v>44</v>
      </c>
    </row>
    <row r="62" spans="1:16" ht="12.75">
      <c r="A62" s="2">
        <v>54</v>
      </c>
      <c r="B62" s="104" t="s">
        <v>456</v>
      </c>
      <c r="C62" s="104" t="s">
        <v>457</v>
      </c>
      <c r="D62" s="105" t="s">
        <v>704</v>
      </c>
      <c r="E62" s="100" t="s">
        <v>52</v>
      </c>
      <c r="F62" s="28"/>
      <c r="G62" s="97"/>
      <c r="H62" s="28">
        <f t="shared" si="2"/>
        <v>0</v>
      </c>
      <c r="I62" s="42"/>
      <c r="J62" s="32"/>
      <c r="K62" s="14"/>
      <c r="L62" s="37">
        <f t="shared" si="3"/>
        <v>0</v>
      </c>
      <c r="M62" s="32">
        <v>62</v>
      </c>
      <c r="N62" s="11"/>
      <c r="O62" s="12"/>
      <c r="P62" s="103" t="s">
        <v>525</v>
      </c>
    </row>
    <row r="63" spans="1:16" ht="12.75">
      <c r="A63" s="2">
        <v>55</v>
      </c>
      <c r="B63" s="105" t="s">
        <v>209</v>
      </c>
      <c r="C63" s="100" t="s">
        <v>31</v>
      </c>
      <c r="D63" s="146" t="s">
        <v>672</v>
      </c>
      <c r="E63" s="133" t="s">
        <v>52</v>
      </c>
      <c r="F63" s="28"/>
      <c r="G63" s="118"/>
      <c r="H63" s="28">
        <f t="shared" si="2"/>
        <v>0</v>
      </c>
      <c r="I63" s="42"/>
      <c r="J63" s="32"/>
      <c r="K63" s="14"/>
      <c r="L63" s="37">
        <f t="shared" si="3"/>
        <v>0</v>
      </c>
      <c r="M63" s="32">
        <v>62</v>
      </c>
      <c r="N63" s="11"/>
      <c r="O63" s="12"/>
      <c r="P63" s="103" t="s">
        <v>78</v>
      </c>
    </row>
    <row r="64" spans="1:16" ht="12.75">
      <c r="A64" s="2">
        <v>56</v>
      </c>
      <c r="B64" s="104" t="s">
        <v>104</v>
      </c>
      <c r="C64" s="104" t="s">
        <v>58</v>
      </c>
      <c r="D64" s="108" t="s">
        <v>661</v>
      </c>
      <c r="E64" s="100" t="s">
        <v>53</v>
      </c>
      <c r="F64" s="28"/>
      <c r="G64" s="14"/>
      <c r="H64" s="28">
        <f t="shared" si="2"/>
        <v>0</v>
      </c>
      <c r="I64" s="42"/>
      <c r="J64" s="32"/>
      <c r="K64" s="14"/>
      <c r="L64" s="37">
        <f t="shared" si="3"/>
        <v>0</v>
      </c>
      <c r="M64" s="32">
        <v>62</v>
      </c>
      <c r="N64" s="11"/>
      <c r="O64" s="12"/>
      <c r="P64" s="103" t="s">
        <v>65</v>
      </c>
    </row>
    <row r="65" spans="1:16" ht="12.75">
      <c r="A65" s="2">
        <v>57</v>
      </c>
      <c r="B65" s="87" t="s">
        <v>188</v>
      </c>
      <c r="C65" s="87" t="s">
        <v>45</v>
      </c>
      <c r="D65" s="100" t="s">
        <v>666</v>
      </c>
      <c r="E65" s="100" t="s">
        <v>184</v>
      </c>
      <c r="F65" s="28"/>
      <c r="G65" s="14"/>
      <c r="H65" s="28">
        <f t="shared" si="2"/>
        <v>0</v>
      </c>
      <c r="I65" s="42"/>
      <c r="J65" s="32"/>
      <c r="K65" s="14"/>
      <c r="L65" s="37">
        <f t="shared" si="3"/>
        <v>0</v>
      </c>
      <c r="M65" s="32">
        <v>61</v>
      </c>
      <c r="N65" s="11"/>
      <c r="O65" s="12"/>
      <c r="P65" s="103" t="s">
        <v>44</v>
      </c>
    </row>
    <row r="66" spans="1:16" ht="12.75">
      <c r="A66" s="2">
        <v>58</v>
      </c>
      <c r="B66" s="104" t="s">
        <v>210</v>
      </c>
      <c r="C66" s="104" t="s">
        <v>29</v>
      </c>
      <c r="D66" s="146" t="s">
        <v>672</v>
      </c>
      <c r="E66" s="133" t="s">
        <v>53</v>
      </c>
      <c r="F66" s="28"/>
      <c r="G66" s="14"/>
      <c r="H66" s="28">
        <f t="shared" si="2"/>
        <v>0</v>
      </c>
      <c r="I66" s="42"/>
      <c r="J66" s="32"/>
      <c r="K66" s="14"/>
      <c r="L66" s="37">
        <f t="shared" si="3"/>
        <v>0</v>
      </c>
      <c r="M66" s="32">
        <v>61</v>
      </c>
      <c r="N66" s="11"/>
      <c r="O66" s="12"/>
      <c r="P66" s="103" t="s">
        <v>78</v>
      </c>
    </row>
    <row r="67" spans="1:16" ht="12.75">
      <c r="A67" s="2">
        <v>59</v>
      </c>
      <c r="B67" s="108" t="s">
        <v>86</v>
      </c>
      <c r="C67" s="104" t="s">
        <v>34</v>
      </c>
      <c r="D67" s="100" t="s">
        <v>666</v>
      </c>
      <c r="E67" s="38" t="s">
        <v>189</v>
      </c>
      <c r="F67" s="28"/>
      <c r="G67" s="118"/>
      <c r="H67" s="28">
        <f t="shared" si="2"/>
        <v>0</v>
      </c>
      <c r="I67" s="42"/>
      <c r="J67" s="32"/>
      <c r="K67" s="14"/>
      <c r="L67" s="37">
        <f t="shared" si="3"/>
        <v>0</v>
      </c>
      <c r="M67" s="32">
        <v>60</v>
      </c>
      <c r="N67" s="11"/>
      <c r="O67" s="12"/>
      <c r="P67" s="103" t="s">
        <v>44</v>
      </c>
    </row>
    <row r="68" spans="1:16" ht="12.75">
      <c r="A68" s="2">
        <v>60</v>
      </c>
      <c r="B68" s="104" t="s">
        <v>312</v>
      </c>
      <c r="C68" s="104" t="s">
        <v>50</v>
      </c>
      <c r="D68" s="100" t="s">
        <v>303</v>
      </c>
      <c r="E68" s="100" t="s">
        <v>54</v>
      </c>
      <c r="F68" s="28"/>
      <c r="G68" s="14"/>
      <c r="H68" s="28">
        <f t="shared" si="2"/>
        <v>0</v>
      </c>
      <c r="I68" s="42"/>
      <c r="J68" s="32"/>
      <c r="K68" s="14"/>
      <c r="L68" s="37">
        <f t="shared" si="3"/>
        <v>0</v>
      </c>
      <c r="M68" s="32">
        <v>60</v>
      </c>
      <c r="N68" s="11"/>
      <c r="O68" s="12"/>
      <c r="P68" s="107" t="s">
        <v>318</v>
      </c>
    </row>
    <row r="69" spans="1:16" ht="12.75">
      <c r="A69" s="2">
        <v>61</v>
      </c>
      <c r="B69" s="109" t="s">
        <v>593</v>
      </c>
      <c r="C69" s="109" t="s">
        <v>594</v>
      </c>
      <c r="D69" s="100" t="s">
        <v>718</v>
      </c>
      <c r="E69" s="133" t="s">
        <v>53</v>
      </c>
      <c r="F69" s="28"/>
      <c r="G69" s="121"/>
      <c r="H69" s="28">
        <f t="shared" si="2"/>
        <v>0</v>
      </c>
      <c r="I69" s="42"/>
      <c r="J69" s="32"/>
      <c r="K69" s="14"/>
      <c r="L69" s="37">
        <f t="shared" si="3"/>
        <v>0</v>
      </c>
      <c r="M69" s="32">
        <v>60</v>
      </c>
      <c r="N69" s="11"/>
      <c r="O69" s="12"/>
      <c r="P69" s="107" t="s">
        <v>597</v>
      </c>
    </row>
    <row r="70" spans="1:16" ht="12.75">
      <c r="A70" s="2">
        <v>62</v>
      </c>
      <c r="B70" s="87" t="s">
        <v>313</v>
      </c>
      <c r="C70" s="87" t="s">
        <v>69</v>
      </c>
      <c r="D70" s="100" t="s">
        <v>300</v>
      </c>
      <c r="E70" s="133" t="s">
        <v>52</v>
      </c>
      <c r="F70" s="28"/>
      <c r="G70" s="97"/>
      <c r="H70" s="28">
        <f t="shared" si="2"/>
        <v>0</v>
      </c>
      <c r="I70" s="42"/>
      <c r="J70" s="32"/>
      <c r="K70" s="14"/>
      <c r="L70" s="37">
        <f t="shared" si="3"/>
        <v>0</v>
      </c>
      <c r="M70" s="32">
        <v>60</v>
      </c>
      <c r="N70" s="11"/>
      <c r="O70" s="12"/>
      <c r="P70" s="107" t="s">
        <v>318</v>
      </c>
    </row>
    <row r="71" spans="1:16" ht="12.75">
      <c r="A71" s="2">
        <v>63</v>
      </c>
      <c r="B71" s="105" t="s">
        <v>114</v>
      </c>
      <c r="C71" s="100" t="s">
        <v>115</v>
      </c>
      <c r="D71" s="108" t="s">
        <v>661</v>
      </c>
      <c r="E71" s="100" t="s">
        <v>52</v>
      </c>
      <c r="F71" s="28">
        <v>3865</v>
      </c>
      <c r="G71" s="118">
        <v>8</v>
      </c>
      <c r="H71" s="28">
        <f t="shared" si="2"/>
        <v>3465</v>
      </c>
      <c r="I71" s="42">
        <f>G71/F71*100</f>
        <v>0.2069857697283312</v>
      </c>
      <c r="J71" s="32"/>
      <c r="K71" s="14"/>
      <c r="L71" s="37">
        <f t="shared" si="3"/>
        <v>0</v>
      </c>
      <c r="M71" s="32">
        <v>59</v>
      </c>
      <c r="N71" s="147" t="s">
        <v>49</v>
      </c>
      <c r="O71" s="148">
        <v>10</v>
      </c>
      <c r="P71" s="107" t="s">
        <v>65</v>
      </c>
    </row>
    <row r="72" spans="1:16" ht="12.75">
      <c r="A72" s="2">
        <v>64</v>
      </c>
      <c r="B72" s="104" t="s">
        <v>628</v>
      </c>
      <c r="C72" s="104" t="s">
        <v>299</v>
      </c>
      <c r="D72" s="105" t="s">
        <v>721</v>
      </c>
      <c r="E72" s="133" t="s">
        <v>52</v>
      </c>
      <c r="F72" s="28"/>
      <c r="G72" s="97"/>
      <c r="H72" s="28">
        <f t="shared" si="2"/>
        <v>0</v>
      </c>
      <c r="I72" s="42"/>
      <c r="J72" s="112"/>
      <c r="K72" s="14"/>
      <c r="L72" s="37">
        <f t="shared" si="3"/>
        <v>0</v>
      </c>
      <c r="M72" s="98">
        <v>58</v>
      </c>
      <c r="N72" s="11"/>
      <c r="O72" s="12"/>
      <c r="P72" s="107" t="s">
        <v>629</v>
      </c>
    </row>
    <row r="73" spans="1:16" ht="12.75">
      <c r="A73" s="2">
        <v>65</v>
      </c>
      <c r="B73" s="87" t="s">
        <v>458</v>
      </c>
      <c r="C73" s="87" t="s">
        <v>70</v>
      </c>
      <c r="D73" s="104" t="s">
        <v>708</v>
      </c>
      <c r="E73" s="38" t="s">
        <v>54</v>
      </c>
      <c r="F73" s="28"/>
      <c r="G73" s="14"/>
      <c r="H73" s="28">
        <f aca="true" t="shared" si="4" ref="H73:H89">F73-50*G73</f>
        <v>0</v>
      </c>
      <c r="I73" s="42"/>
      <c r="J73" s="32"/>
      <c r="K73" s="14"/>
      <c r="L73" s="37">
        <f aca="true" t="shared" si="5" ref="L73:L89">J73*100-K73*250</f>
        <v>0</v>
      </c>
      <c r="M73" s="32">
        <v>58</v>
      </c>
      <c r="N73" s="11"/>
      <c r="O73" s="12"/>
      <c r="P73" s="107" t="s">
        <v>525</v>
      </c>
    </row>
    <row r="74" spans="1:16" ht="12.75">
      <c r="A74" s="2">
        <v>66</v>
      </c>
      <c r="B74" s="100" t="s">
        <v>314</v>
      </c>
      <c r="C74" s="100" t="s">
        <v>25</v>
      </c>
      <c r="D74" s="109" t="s">
        <v>300</v>
      </c>
      <c r="E74" s="100" t="s">
        <v>56</v>
      </c>
      <c r="F74" s="28"/>
      <c r="G74" s="97"/>
      <c r="H74" s="28">
        <f t="shared" si="4"/>
        <v>0</v>
      </c>
      <c r="I74" s="42"/>
      <c r="J74" s="32"/>
      <c r="K74" s="14"/>
      <c r="L74" s="37">
        <f t="shared" si="5"/>
        <v>0</v>
      </c>
      <c r="M74" s="32">
        <v>57</v>
      </c>
      <c r="N74" s="11"/>
      <c r="O74" s="12"/>
      <c r="P74" s="107" t="s">
        <v>318</v>
      </c>
    </row>
    <row r="75" spans="1:16" ht="12.75">
      <c r="A75" s="2">
        <v>67</v>
      </c>
      <c r="B75" s="100" t="s">
        <v>400</v>
      </c>
      <c r="C75" s="100" t="s">
        <v>366</v>
      </c>
      <c r="D75" s="100" t="s">
        <v>697</v>
      </c>
      <c r="E75" s="104" t="s">
        <v>52</v>
      </c>
      <c r="F75" s="28"/>
      <c r="G75" s="97"/>
      <c r="H75" s="28">
        <f t="shared" si="4"/>
        <v>0</v>
      </c>
      <c r="I75" s="42"/>
      <c r="J75" s="32"/>
      <c r="K75" s="14"/>
      <c r="L75" s="37">
        <f t="shared" si="5"/>
        <v>0</v>
      </c>
      <c r="M75" s="32">
        <v>56</v>
      </c>
      <c r="N75" s="11"/>
      <c r="O75" s="12"/>
      <c r="P75" s="107" t="s">
        <v>402</v>
      </c>
    </row>
    <row r="76" spans="1:16" ht="12.75">
      <c r="A76" s="2">
        <v>68</v>
      </c>
      <c r="B76" s="116" t="s">
        <v>521</v>
      </c>
      <c r="C76" s="116" t="s">
        <v>34</v>
      </c>
      <c r="D76" s="100" t="s">
        <v>515</v>
      </c>
      <c r="E76" s="100" t="s">
        <v>54</v>
      </c>
      <c r="F76" s="28"/>
      <c r="G76" s="97"/>
      <c r="H76" s="28">
        <f t="shared" si="4"/>
        <v>0</v>
      </c>
      <c r="I76" s="42"/>
      <c r="J76" s="32"/>
      <c r="K76" s="14"/>
      <c r="L76" s="37">
        <f t="shared" si="5"/>
        <v>0</v>
      </c>
      <c r="M76" s="29">
        <v>55</v>
      </c>
      <c r="N76" s="11"/>
      <c r="O76" s="12"/>
      <c r="P76" s="107" t="s">
        <v>280</v>
      </c>
    </row>
    <row r="77" spans="1:16" ht="12.75">
      <c r="A77" s="2">
        <v>69</v>
      </c>
      <c r="B77" s="105" t="s">
        <v>190</v>
      </c>
      <c r="C77" s="105" t="s">
        <v>25</v>
      </c>
      <c r="D77" s="100" t="s">
        <v>166</v>
      </c>
      <c r="E77" s="100" t="s">
        <v>56</v>
      </c>
      <c r="F77" s="28"/>
      <c r="G77" s="118"/>
      <c r="H77" s="28">
        <f t="shared" si="4"/>
        <v>0</v>
      </c>
      <c r="I77" s="42"/>
      <c r="J77" s="32"/>
      <c r="K77" s="14"/>
      <c r="L77" s="37">
        <f t="shared" si="5"/>
        <v>0</v>
      </c>
      <c r="M77" s="32">
        <v>55</v>
      </c>
      <c r="N77" s="11"/>
      <c r="O77" s="12"/>
      <c r="P77" s="107" t="s">
        <v>44</v>
      </c>
    </row>
    <row r="78" spans="1:16" ht="12.75">
      <c r="A78" s="2">
        <v>70</v>
      </c>
      <c r="B78" s="104" t="s">
        <v>630</v>
      </c>
      <c r="C78" s="104" t="s">
        <v>306</v>
      </c>
      <c r="D78" s="100" t="s">
        <v>729</v>
      </c>
      <c r="E78" s="133" t="s">
        <v>53</v>
      </c>
      <c r="F78" s="28">
        <v>3713</v>
      </c>
      <c r="G78" s="97">
        <v>1</v>
      </c>
      <c r="H78" s="28">
        <f t="shared" si="4"/>
        <v>3663</v>
      </c>
      <c r="I78" s="42">
        <f>G78/F78*100</f>
        <v>0.026932399676811204</v>
      </c>
      <c r="J78" s="112"/>
      <c r="K78" s="14"/>
      <c r="L78" s="37">
        <f t="shared" si="5"/>
        <v>0</v>
      </c>
      <c r="M78" s="98">
        <v>54</v>
      </c>
      <c r="N78" s="11"/>
      <c r="O78" s="12"/>
      <c r="P78" s="107" t="s">
        <v>657</v>
      </c>
    </row>
    <row r="79" spans="1:16" ht="12.75">
      <c r="A79" s="2">
        <v>71</v>
      </c>
      <c r="B79" s="104" t="s">
        <v>276</v>
      </c>
      <c r="C79" s="100" t="s">
        <v>277</v>
      </c>
      <c r="D79" s="105" t="s">
        <v>265</v>
      </c>
      <c r="E79" s="133" t="s">
        <v>53</v>
      </c>
      <c r="F79" s="28"/>
      <c r="G79" s="14"/>
      <c r="H79" s="28">
        <f t="shared" si="4"/>
        <v>0</v>
      </c>
      <c r="I79" s="42"/>
      <c r="J79" s="32"/>
      <c r="K79" s="14"/>
      <c r="L79" s="37">
        <f t="shared" si="5"/>
        <v>0</v>
      </c>
      <c r="M79" s="32">
        <v>54</v>
      </c>
      <c r="N79" s="11"/>
      <c r="O79" s="12"/>
      <c r="P79" s="107" t="s">
        <v>279</v>
      </c>
    </row>
    <row r="80" spans="1:16" ht="12.75">
      <c r="A80" s="2">
        <v>72</v>
      </c>
      <c r="B80" s="108" t="s">
        <v>211</v>
      </c>
      <c r="C80" s="104" t="s">
        <v>59</v>
      </c>
      <c r="D80" s="108" t="s">
        <v>208</v>
      </c>
      <c r="E80" s="133" t="s">
        <v>52</v>
      </c>
      <c r="F80" s="28"/>
      <c r="G80" s="118"/>
      <c r="H80" s="28">
        <f t="shared" si="4"/>
        <v>0</v>
      </c>
      <c r="I80" s="42"/>
      <c r="J80" s="32"/>
      <c r="K80" s="14"/>
      <c r="L80" s="37">
        <f t="shared" si="5"/>
        <v>0</v>
      </c>
      <c r="M80" s="32">
        <v>54</v>
      </c>
      <c r="N80" s="11"/>
      <c r="O80" s="12"/>
      <c r="P80" s="107" t="s">
        <v>78</v>
      </c>
    </row>
    <row r="81" spans="1:16" ht="12.75">
      <c r="A81" s="2">
        <v>73</v>
      </c>
      <c r="B81" s="87" t="s">
        <v>160</v>
      </c>
      <c r="C81" s="87" t="s">
        <v>34</v>
      </c>
      <c r="D81" s="113" t="s">
        <v>659</v>
      </c>
      <c r="E81" s="100" t="s">
        <v>83</v>
      </c>
      <c r="F81" s="28"/>
      <c r="G81" s="14"/>
      <c r="H81" s="28">
        <f t="shared" si="4"/>
        <v>0</v>
      </c>
      <c r="I81" s="42"/>
      <c r="J81" s="32"/>
      <c r="K81" s="14"/>
      <c r="L81" s="37">
        <f t="shared" si="5"/>
        <v>0</v>
      </c>
      <c r="M81" s="32">
        <v>51</v>
      </c>
      <c r="N81" s="11"/>
      <c r="O81" s="12"/>
      <c r="P81" s="107" t="s">
        <v>65</v>
      </c>
    </row>
    <row r="82" spans="1:16" ht="12.75">
      <c r="A82" s="2">
        <v>74</v>
      </c>
      <c r="B82" s="104" t="s">
        <v>149</v>
      </c>
      <c r="C82" s="104" t="s">
        <v>150</v>
      </c>
      <c r="D82" s="104" t="s">
        <v>660</v>
      </c>
      <c r="E82" s="104" t="s">
        <v>53</v>
      </c>
      <c r="F82" s="28">
        <v>2875</v>
      </c>
      <c r="G82" s="14">
        <v>9</v>
      </c>
      <c r="H82" s="28">
        <f t="shared" si="4"/>
        <v>2425</v>
      </c>
      <c r="I82" s="42">
        <f>G82/F82*100</f>
        <v>0.3130434782608696</v>
      </c>
      <c r="J82" s="32"/>
      <c r="K82" s="14"/>
      <c r="L82" s="37">
        <f t="shared" si="5"/>
        <v>0</v>
      </c>
      <c r="M82" s="32">
        <v>51</v>
      </c>
      <c r="N82" s="11"/>
      <c r="O82" s="12"/>
      <c r="P82" s="107" t="s">
        <v>65</v>
      </c>
    </row>
    <row r="83" spans="1:16" ht="12.75">
      <c r="A83" s="2">
        <v>75</v>
      </c>
      <c r="B83" s="100" t="s">
        <v>315</v>
      </c>
      <c r="C83" s="100" t="s">
        <v>316</v>
      </c>
      <c r="D83" s="100" t="s">
        <v>690</v>
      </c>
      <c r="E83" s="133" t="s">
        <v>52</v>
      </c>
      <c r="F83" s="28"/>
      <c r="G83" s="97"/>
      <c r="H83" s="28">
        <f t="shared" si="4"/>
        <v>0</v>
      </c>
      <c r="I83" s="42"/>
      <c r="J83" s="32"/>
      <c r="K83" s="14"/>
      <c r="L83" s="37">
        <f t="shared" si="5"/>
        <v>0</v>
      </c>
      <c r="M83" s="32">
        <v>51</v>
      </c>
      <c r="N83" s="11"/>
      <c r="O83" s="12"/>
      <c r="P83" s="107" t="s">
        <v>318</v>
      </c>
    </row>
    <row r="84" spans="1:16" ht="12.75">
      <c r="A84" s="2">
        <v>76</v>
      </c>
      <c r="B84" s="104" t="s">
        <v>58</v>
      </c>
      <c r="C84" s="104" t="s">
        <v>232</v>
      </c>
      <c r="D84" s="100" t="s">
        <v>697</v>
      </c>
      <c r="E84" s="100" t="s">
        <v>52</v>
      </c>
      <c r="F84" s="28"/>
      <c r="G84" s="14"/>
      <c r="H84" s="28">
        <f t="shared" si="4"/>
        <v>0</v>
      </c>
      <c r="I84" s="42"/>
      <c r="J84" s="32"/>
      <c r="K84" s="14"/>
      <c r="L84" s="37">
        <f t="shared" si="5"/>
        <v>0</v>
      </c>
      <c r="M84" s="32">
        <v>51</v>
      </c>
      <c r="N84" s="11"/>
      <c r="O84" s="12"/>
      <c r="P84" s="107" t="s">
        <v>402</v>
      </c>
    </row>
    <row r="85" spans="1:16" ht="12.75">
      <c r="A85" s="2">
        <v>77</v>
      </c>
      <c r="B85" s="104" t="s">
        <v>548</v>
      </c>
      <c r="C85" s="104" t="s">
        <v>503</v>
      </c>
      <c r="D85" s="100" t="s">
        <v>738</v>
      </c>
      <c r="E85" s="133" t="s">
        <v>52</v>
      </c>
      <c r="F85" s="28">
        <v>2598</v>
      </c>
      <c r="G85" s="97">
        <v>3</v>
      </c>
      <c r="H85" s="28">
        <f t="shared" si="4"/>
        <v>2448</v>
      </c>
      <c r="I85" s="42">
        <f>G85/F85*100</f>
        <v>0.11547344110854503</v>
      </c>
      <c r="J85" s="112">
        <v>45</v>
      </c>
      <c r="K85" s="14">
        <v>0</v>
      </c>
      <c r="L85" s="37">
        <f t="shared" si="5"/>
        <v>4500</v>
      </c>
      <c r="M85" s="98">
        <v>51</v>
      </c>
      <c r="N85" s="11"/>
      <c r="O85" s="12"/>
      <c r="P85" s="107" t="s">
        <v>657</v>
      </c>
    </row>
    <row r="86" spans="1:16" ht="12.75">
      <c r="A86" s="2">
        <v>78</v>
      </c>
      <c r="B86" s="104" t="s">
        <v>212</v>
      </c>
      <c r="C86" s="104" t="s">
        <v>33</v>
      </c>
      <c r="D86" s="108" t="s">
        <v>670</v>
      </c>
      <c r="E86" s="100" t="s">
        <v>54</v>
      </c>
      <c r="F86" s="28"/>
      <c r="G86" s="97"/>
      <c r="H86" s="28">
        <f t="shared" si="4"/>
        <v>0</v>
      </c>
      <c r="I86" s="42"/>
      <c r="J86" s="32"/>
      <c r="K86" s="14"/>
      <c r="L86" s="37">
        <f t="shared" si="5"/>
        <v>0</v>
      </c>
      <c r="M86" s="32">
        <v>50</v>
      </c>
      <c r="N86" s="11"/>
      <c r="O86" s="12"/>
      <c r="P86" s="107" t="s">
        <v>78</v>
      </c>
    </row>
    <row r="87" spans="1:16" ht="12.75">
      <c r="A87" s="2">
        <v>79</v>
      </c>
      <c r="B87" s="105" t="s">
        <v>213</v>
      </c>
      <c r="C87" s="105" t="s">
        <v>214</v>
      </c>
      <c r="D87" s="108" t="s">
        <v>670</v>
      </c>
      <c r="E87" s="133" t="s">
        <v>52</v>
      </c>
      <c r="F87" s="28"/>
      <c r="G87" s="118"/>
      <c r="H87" s="28">
        <f t="shared" si="4"/>
        <v>0</v>
      </c>
      <c r="I87" s="42"/>
      <c r="J87" s="32"/>
      <c r="K87" s="14"/>
      <c r="L87" s="37">
        <f t="shared" si="5"/>
        <v>0</v>
      </c>
      <c r="M87" s="32">
        <v>49</v>
      </c>
      <c r="N87" s="106"/>
      <c r="O87" s="12"/>
      <c r="P87" s="107" t="s">
        <v>78</v>
      </c>
    </row>
    <row r="88" spans="1:16" ht="12.75">
      <c r="A88" s="2">
        <v>80</v>
      </c>
      <c r="B88" s="105" t="s">
        <v>579</v>
      </c>
      <c r="C88" s="105" t="s">
        <v>549</v>
      </c>
      <c r="D88" s="100" t="s">
        <v>578</v>
      </c>
      <c r="E88" s="133" t="s">
        <v>52</v>
      </c>
      <c r="F88" s="28">
        <v>3168</v>
      </c>
      <c r="G88" s="14">
        <v>2</v>
      </c>
      <c r="H88" s="28">
        <f t="shared" si="4"/>
        <v>3068</v>
      </c>
      <c r="I88" s="42">
        <f>G88/F88*100</f>
        <v>0.06313131313131314</v>
      </c>
      <c r="J88" s="32"/>
      <c r="K88" s="14"/>
      <c r="L88" s="37">
        <f t="shared" si="5"/>
        <v>0</v>
      </c>
      <c r="M88" s="32">
        <v>46</v>
      </c>
      <c r="N88" s="11"/>
      <c r="O88" s="12"/>
      <c r="P88" s="107" t="s">
        <v>597</v>
      </c>
    </row>
    <row r="89" spans="1:16" ht="12.75">
      <c r="A89" s="2">
        <v>81</v>
      </c>
      <c r="B89" s="111" t="s">
        <v>522</v>
      </c>
      <c r="C89" s="111" t="s">
        <v>232</v>
      </c>
      <c r="D89" s="104" t="s">
        <v>515</v>
      </c>
      <c r="E89" s="100" t="s">
        <v>54</v>
      </c>
      <c r="F89" s="28"/>
      <c r="G89" s="97"/>
      <c r="H89" s="28">
        <f t="shared" si="4"/>
        <v>0</v>
      </c>
      <c r="I89" s="42"/>
      <c r="J89" s="32"/>
      <c r="K89" s="14"/>
      <c r="L89" s="37">
        <f t="shared" si="5"/>
        <v>0</v>
      </c>
      <c r="M89" s="32">
        <v>46</v>
      </c>
      <c r="N89" s="11"/>
      <c r="O89" s="12"/>
      <c r="P89" s="107" t="s">
        <v>280</v>
      </c>
    </row>
    <row r="90" spans="1:16" ht="12.75">
      <c r="A90" s="2">
        <v>82</v>
      </c>
      <c r="B90" s="115"/>
      <c r="C90" s="100"/>
      <c r="D90" s="111"/>
      <c r="E90" s="100"/>
      <c r="F90" s="28"/>
      <c r="G90" s="122"/>
      <c r="H90" s="28"/>
      <c r="I90" s="42"/>
      <c r="J90" s="32"/>
      <c r="K90" s="14"/>
      <c r="L90" s="37"/>
      <c r="M90" s="32"/>
      <c r="N90" s="11"/>
      <c r="O90" s="12"/>
      <c r="P90" s="107"/>
    </row>
    <row r="91" spans="1:16" ht="12.75">
      <c r="A91" s="2">
        <v>83</v>
      </c>
      <c r="B91" s="104"/>
      <c r="C91" s="104"/>
      <c r="D91" s="104"/>
      <c r="E91" s="100"/>
      <c r="F91" s="28"/>
      <c r="G91" s="97"/>
      <c r="H91" s="28"/>
      <c r="I91" s="42"/>
      <c r="J91" s="32"/>
      <c r="K91" s="14"/>
      <c r="L91" s="37"/>
      <c r="M91" s="32"/>
      <c r="N91" s="11"/>
      <c r="O91" s="12"/>
      <c r="P91" s="107"/>
    </row>
    <row r="92" spans="1:16" ht="12.75">
      <c r="A92" s="2">
        <v>84</v>
      </c>
      <c r="B92" s="108"/>
      <c r="C92" s="100"/>
      <c r="D92" s="111"/>
      <c r="E92" s="131"/>
      <c r="F92" s="28"/>
      <c r="G92" s="118"/>
      <c r="H92" s="28"/>
      <c r="I92" s="42"/>
      <c r="J92" s="32"/>
      <c r="K92" s="118"/>
      <c r="L92" s="37"/>
      <c r="M92" s="32"/>
      <c r="N92" s="11"/>
      <c r="O92" s="12"/>
      <c r="P92" s="107"/>
    </row>
    <row r="93" spans="1:16" ht="12.75">
      <c r="A93" s="2">
        <v>85</v>
      </c>
      <c r="B93" s="115"/>
      <c r="C93" s="100"/>
      <c r="D93" s="100"/>
      <c r="E93" s="100"/>
      <c r="F93" s="28"/>
      <c r="G93" s="97"/>
      <c r="H93" s="28"/>
      <c r="I93" s="42"/>
      <c r="J93" s="32"/>
      <c r="K93" s="14"/>
      <c r="L93" s="37"/>
      <c r="M93" s="32"/>
      <c r="N93" s="11"/>
      <c r="O93" s="12"/>
      <c r="P93" s="107"/>
    </row>
    <row r="94" spans="1:16" ht="12.75">
      <c r="A94" s="2">
        <v>86</v>
      </c>
      <c r="B94" s="105"/>
      <c r="C94" s="104"/>
      <c r="D94" s="111"/>
      <c r="E94" s="133"/>
      <c r="F94" s="28"/>
      <c r="G94" s="118"/>
      <c r="H94" s="28"/>
      <c r="I94" s="42"/>
      <c r="J94" s="32"/>
      <c r="K94" s="14"/>
      <c r="L94" s="37"/>
      <c r="M94" s="32"/>
      <c r="N94" s="11"/>
      <c r="O94" s="12"/>
      <c r="P94" s="107"/>
    </row>
    <row r="95" spans="1:16" ht="12.75">
      <c r="A95" s="2">
        <v>87</v>
      </c>
      <c r="B95" s="104"/>
      <c r="C95" s="104"/>
      <c r="D95" s="111"/>
      <c r="E95" s="116"/>
      <c r="F95" s="28"/>
      <c r="G95" s="14"/>
      <c r="H95" s="28"/>
      <c r="I95" s="42"/>
      <c r="J95" s="32"/>
      <c r="K95" s="14"/>
      <c r="L95" s="37"/>
      <c r="M95" s="32"/>
      <c r="N95" s="11"/>
      <c r="O95" s="12"/>
      <c r="P95" s="107"/>
    </row>
    <row r="96" spans="2:16" ht="12.75">
      <c r="B96" s="100"/>
      <c r="C96" s="100"/>
      <c r="D96" s="104"/>
      <c r="E96" s="133"/>
      <c r="F96" s="28"/>
      <c r="G96" s="97"/>
      <c r="H96" s="28"/>
      <c r="I96" s="42"/>
      <c r="J96" s="32"/>
      <c r="K96" s="14"/>
      <c r="L96" s="37"/>
      <c r="M96" s="32"/>
      <c r="N96" s="106"/>
      <c r="O96" s="12"/>
      <c r="P96" s="107"/>
    </row>
    <row r="97" spans="2:16" ht="12.75">
      <c r="B97" s="87"/>
      <c r="C97" s="87"/>
      <c r="D97" s="100"/>
      <c r="E97" s="100"/>
      <c r="F97" s="28"/>
      <c r="G97" s="14"/>
      <c r="H97" s="28"/>
      <c r="I97" s="42"/>
      <c r="J97" s="29"/>
      <c r="K97" s="14"/>
      <c r="L97" s="37"/>
      <c r="M97" s="32"/>
      <c r="N97" s="130"/>
      <c r="O97" s="10"/>
      <c r="P97" s="107"/>
    </row>
    <row r="98" spans="2:16" ht="12.75">
      <c r="B98" s="115"/>
      <c r="C98" s="100"/>
      <c r="D98" s="111"/>
      <c r="E98" s="100"/>
      <c r="F98" s="28"/>
      <c r="G98" s="97"/>
      <c r="H98" s="28"/>
      <c r="I98" s="42"/>
      <c r="J98" s="32"/>
      <c r="K98" s="14"/>
      <c r="L98" s="37"/>
      <c r="M98" s="32"/>
      <c r="N98" s="11"/>
      <c r="O98" s="12"/>
      <c r="P98" s="107"/>
    </row>
    <row r="99" spans="2:16" ht="12.75">
      <c r="B99" s="115"/>
      <c r="C99" s="105"/>
      <c r="D99" s="100"/>
      <c r="E99" s="100"/>
      <c r="F99" s="28"/>
      <c r="G99" s="97"/>
      <c r="H99" s="28"/>
      <c r="I99" s="42"/>
      <c r="J99" s="32"/>
      <c r="K99" s="14"/>
      <c r="L99" s="37"/>
      <c r="M99" s="32"/>
      <c r="N99" s="11"/>
      <c r="O99" s="12"/>
      <c r="P99" s="107"/>
    </row>
    <row r="100" spans="2:16" ht="12.75">
      <c r="B100" s="100"/>
      <c r="C100" s="100"/>
      <c r="D100" s="117"/>
      <c r="E100" s="100"/>
      <c r="F100" s="28"/>
      <c r="G100" s="97"/>
      <c r="H100" s="28"/>
      <c r="I100" s="42"/>
      <c r="J100" s="32"/>
      <c r="K100" s="14"/>
      <c r="L100" s="37"/>
      <c r="M100" s="53"/>
      <c r="N100" s="11"/>
      <c r="O100" s="12"/>
      <c r="P100" s="107"/>
    </row>
    <row r="101" spans="2:16" ht="12.75">
      <c r="B101" s="104"/>
      <c r="C101" s="104"/>
      <c r="D101" s="108"/>
      <c r="E101" s="100"/>
      <c r="F101" s="28"/>
      <c r="G101" s="14"/>
      <c r="H101" s="28"/>
      <c r="I101" s="42"/>
      <c r="J101" s="32"/>
      <c r="K101" s="14"/>
      <c r="L101" s="37"/>
      <c r="M101" s="32"/>
      <c r="N101" s="11"/>
      <c r="O101" s="12"/>
      <c r="P101" s="107"/>
    </row>
    <row r="102" spans="2:16" ht="12.75">
      <c r="B102" s="100"/>
      <c r="C102" s="100"/>
      <c r="D102" s="104"/>
      <c r="E102" s="100"/>
      <c r="F102" s="28"/>
      <c r="G102" s="97"/>
      <c r="H102" s="28"/>
      <c r="I102" s="42"/>
      <c r="J102" s="32"/>
      <c r="K102" s="14"/>
      <c r="L102" s="37"/>
      <c r="M102" s="32"/>
      <c r="N102" s="11"/>
      <c r="O102" s="12"/>
      <c r="P102" s="107"/>
    </row>
    <row r="103" spans="2:16" ht="12.75">
      <c r="B103" s="108"/>
      <c r="C103" s="100"/>
      <c r="D103" s="100"/>
      <c r="E103" s="100"/>
      <c r="F103" s="28"/>
      <c r="G103" s="97"/>
      <c r="H103" s="28"/>
      <c r="I103" s="42"/>
      <c r="J103" s="32"/>
      <c r="K103" s="14"/>
      <c r="L103" s="37"/>
      <c r="M103" s="32"/>
      <c r="N103" s="11"/>
      <c r="O103" s="12"/>
      <c r="P103" s="107"/>
    </row>
    <row r="104" spans="2:16" ht="12.75">
      <c r="B104" s="100"/>
      <c r="C104" s="116"/>
      <c r="D104" s="104"/>
      <c r="E104" s="100"/>
      <c r="F104" s="28"/>
      <c r="G104" s="97"/>
      <c r="H104" s="28"/>
      <c r="I104" s="42"/>
      <c r="J104" s="32"/>
      <c r="K104" s="14"/>
      <c r="L104" s="37"/>
      <c r="M104" s="32"/>
      <c r="N104" s="11"/>
      <c r="O104" s="12"/>
      <c r="P104" s="107"/>
    </row>
    <row r="105" spans="2:16" ht="12.75">
      <c r="B105" s="100"/>
      <c r="C105" s="100"/>
      <c r="D105" s="100"/>
      <c r="E105" s="100"/>
      <c r="F105" s="28"/>
      <c r="G105" s="97"/>
      <c r="H105" s="28"/>
      <c r="I105" s="42"/>
      <c r="J105" s="32"/>
      <c r="K105" s="14"/>
      <c r="L105" s="37"/>
      <c r="M105" s="32"/>
      <c r="N105" s="11"/>
      <c r="O105" s="12"/>
      <c r="P105" s="107"/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63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80" customWidth="1"/>
    <col min="11" max="11" width="2.77734375" style="1" customWidth="1"/>
    <col min="12" max="12" width="6.77734375" style="1" customWidth="1"/>
    <col min="13" max="13" width="3.5546875" style="2" customWidth="1"/>
    <col min="14" max="14" width="5.4453125" style="65" customWidth="1"/>
    <col min="15" max="15" width="5.4453125" style="1" customWidth="1"/>
    <col min="16" max="16" width="8.4453125" style="1" customWidth="1"/>
    <col min="17" max="16384" width="8.88671875" style="1" customWidth="1"/>
  </cols>
  <sheetData>
    <row r="1" spans="1:8" ht="12.75">
      <c r="A1" s="21"/>
      <c r="B1" s="127" t="s">
        <v>17</v>
      </c>
      <c r="C1" s="9" t="s">
        <v>66</v>
      </c>
      <c r="F1" s="61"/>
      <c r="H1" s="9"/>
    </row>
    <row r="2" ht="12.75">
      <c r="F2" s="61"/>
    </row>
    <row r="3" spans="2:8" ht="12.75">
      <c r="B3" s="21"/>
      <c r="C3" s="1"/>
      <c r="F3" s="61"/>
      <c r="H3" s="1"/>
    </row>
    <row r="4" spans="3:15" ht="12.75">
      <c r="C4" s="1"/>
      <c r="F4" s="69" t="s">
        <v>108</v>
      </c>
      <c r="G4" s="3"/>
      <c r="H4" s="6"/>
      <c r="I4" s="6"/>
      <c r="J4" s="81"/>
      <c r="K4" s="6"/>
      <c r="L4" s="6"/>
      <c r="M4" s="3"/>
      <c r="N4" s="66"/>
      <c r="O4" s="6"/>
    </row>
    <row r="5" spans="3:8" ht="12.75">
      <c r="C5" s="1"/>
      <c r="F5" s="61"/>
      <c r="H5" s="1"/>
    </row>
    <row r="6" spans="1:12" ht="15" customHeight="1">
      <c r="A6" s="7" t="s">
        <v>74</v>
      </c>
      <c r="B6" s="7"/>
      <c r="C6" s="7"/>
      <c r="D6" s="7"/>
      <c r="E6" s="7"/>
      <c r="F6" s="62"/>
      <c r="G6" s="8"/>
      <c r="H6" s="8"/>
      <c r="I6" s="7"/>
      <c r="J6" s="82"/>
      <c r="K6" s="8"/>
      <c r="L6" s="8"/>
    </row>
    <row r="7" spans="13:15" ht="12.75">
      <c r="M7" s="159"/>
      <c r="N7" s="159"/>
      <c r="O7" s="159"/>
    </row>
    <row r="8" spans="1:16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64" t="s">
        <v>1</v>
      </c>
      <c r="G8" s="4" t="s">
        <v>2</v>
      </c>
      <c r="H8" s="4" t="s">
        <v>3</v>
      </c>
      <c r="I8" s="4" t="s">
        <v>8</v>
      </c>
      <c r="J8" s="83" t="s">
        <v>4</v>
      </c>
      <c r="K8" s="5" t="s">
        <v>2</v>
      </c>
      <c r="L8" s="5" t="s">
        <v>14</v>
      </c>
      <c r="M8" s="125" t="s">
        <v>6</v>
      </c>
      <c r="N8" s="152" t="s">
        <v>23</v>
      </c>
      <c r="O8" s="153" t="s">
        <v>740</v>
      </c>
      <c r="P8" s="101" t="s">
        <v>15</v>
      </c>
    </row>
    <row r="9" spans="1:16" ht="12.75">
      <c r="A9" s="2">
        <v>1</v>
      </c>
      <c r="B9" s="108" t="s">
        <v>572</v>
      </c>
      <c r="C9" s="100" t="s">
        <v>401</v>
      </c>
      <c r="D9" s="100" t="s">
        <v>739</v>
      </c>
      <c r="E9" s="100" t="s">
        <v>54</v>
      </c>
      <c r="F9" s="28">
        <v>6403</v>
      </c>
      <c r="G9" s="14">
        <v>12</v>
      </c>
      <c r="H9" s="28">
        <f aca="true" t="shared" si="0" ref="H9:H16">F9-50*G9</f>
        <v>5803</v>
      </c>
      <c r="I9" s="42">
        <f aca="true" t="shared" si="1" ref="I9:I16">G9/F9*100</f>
        <v>0.18741215055442761</v>
      </c>
      <c r="J9" s="29">
        <v>152</v>
      </c>
      <c r="K9" s="14">
        <v>6</v>
      </c>
      <c r="L9" s="37">
        <f aca="true" t="shared" si="2" ref="L9:L16">J9*100-K9*250</f>
        <v>13700</v>
      </c>
      <c r="M9" s="112">
        <v>126</v>
      </c>
      <c r="N9" s="147" t="s">
        <v>595</v>
      </c>
      <c r="O9" s="148">
        <v>24</v>
      </c>
      <c r="P9" s="103" t="s">
        <v>597</v>
      </c>
    </row>
    <row r="10" spans="1:16" ht="12.75">
      <c r="A10" s="2">
        <v>2</v>
      </c>
      <c r="B10" s="115" t="s">
        <v>281</v>
      </c>
      <c r="C10" s="100" t="s">
        <v>118</v>
      </c>
      <c r="D10" s="100" t="s">
        <v>692</v>
      </c>
      <c r="E10" s="133" t="s">
        <v>53</v>
      </c>
      <c r="F10" s="28">
        <v>4983</v>
      </c>
      <c r="G10" s="122">
        <v>6</v>
      </c>
      <c r="H10" s="28">
        <f t="shared" si="0"/>
        <v>4683</v>
      </c>
      <c r="I10" s="42">
        <f t="shared" si="1"/>
        <v>0.12040939193257075</v>
      </c>
      <c r="J10" s="32">
        <v>200</v>
      </c>
      <c r="K10" s="14">
        <v>0</v>
      </c>
      <c r="L10" s="37">
        <f t="shared" si="2"/>
        <v>20000</v>
      </c>
      <c r="M10" s="32">
        <v>112</v>
      </c>
      <c r="N10" s="147" t="s">
        <v>278</v>
      </c>
      <c r="O10" s="148">
        <v>9</v>
      </c>
      <c r="P10" s="103" t="s">
        <v>318</v>
      </c>
    </row>
    <row r="11" spans="1:16" ht="12.75">
      <c r="A11" s="2">
        <v>3</v>
      </c>
      <c r="B11" s="104" t="s">
        <v>226</v>
      </c>
      <c r="C11" s="104" t="s">
        <v>55</v>
      </c>
      <c r="D11" s="100" t="s">
        <v>679</v>
      </c>
      <c r="E11" s="133" t="s">
        <v>53</v>
      </c>
      <c r="F11" s="28">
        <v>4627</v>
      </c>
      <c r="G11" s="123">
        <v>8</v>
      </c>
      <c r="H11" s="28">
        <f t="shared" si="0"/>
        <v>4227</v>
      </c>
      <c r="I11" s="42">
        <f t="shared" si="1"/>
        <v>0.17289820618111088</v>
      </c>
      <c r="J11" s="114"/>
      <c r="K11" s="14"/>
      <c r="L11" s="37">
        <f t="shared" si="2"/>
        <v>0</v>
      </c>
      <c r="M11" s="32"/>
      <c r="N11" s="147" t="s">
        <v>278</v>
      </c>
      <c r="O11" s="148">
        <v>30</v>
      </c>
      <c r="P11" s="103" t="s">
        <v>279</v>
      </c>
    </row>
    <row r="12" spans="1:16" ht="12.75">
      <c r="A12" s="2">
        <v>4</v>
      </c>
      <c r="B12" s="105" t="s">
        <v>284</v>
      </c>
      <c r="C12" s="105" t="s">
        <v>285</v>
      </c>
      <c r="D12" s="104" t="s">
        <v>688</v>
      </c>
      <c r="E12" s="133" t="s">
        <v>53</v>
      </c>
      <c r="F12" s="28">
        <v>4016</v>
      </c>
      <c r="G12" s="14">
        <v>2</v>
      </c>
      <c r="H12" s="28">
        <f t="shared" si="0"/>
        <v>3916</v>
      </c>
      <c r="I12" s="42">
        <f t="shared" si="1"/>
        <v>0.049800796812749</v>
      </c>
      <c r="J12" s="105">
        <v>174</v>
      </c>
      <c r="K12" s="105">
        <v>10</v>
      </c>
      <c r="L12" s="37">
        <f t="shared" si="2"/>
        <v>14900</v>
      </c>
      <c r="M12" s="32">
        <v>99</v>
      </c>
      <c r="N12" s="106" t="s">
        <v>317</v>
      </c>
      <c r="O12" s="12">
        <v>4</v>
      </c>
      <c r="P12" s="103" t="s">
        <v>318</v>
      </c>
    </row>
    <row r="13" spans="1:16" ht="12.75">
      <c r="A13" s="2">
        <v>5</v>
      </c>
      <c r="B13" s="110" t="s">
        <v>573</v>
      </c>
      <c r="C13" s="116" t="s">
        <v>35</v>
      </c>
      <c r="D13" s="100" t="s">
        <v>574</v>
      </c>
      <c r="E13" s="133" t="s">
        <v>53</v>
      </c>
      <c r="F13" s="28">
        <v>4052</v>
      </c>
      <c r="G13" s="14">
        <v>14</v>
      </c>
      <c r="H13" s="28">
        <f t="shared" si="0"/>
        <v>3352</v>
      </c>
      <c r="I13" s="42">
        <f t="shared" si="1"/>
        <v>0.3455083909180652</v>
      </c>
      <c r="J13" s="32">
        <v>75</v>
      </c>
      <c r="K13" s="14">
        <v>17</v>
      </c>
      <c r="L13" s="37">
        <f t="shared" si="2"/>
        <v>3250</v>
      </c>
      <c r="M13" s="114"/>
      <c r="N13" s="106" t="s">
        <v>596</v>
      </c>
      <c r="O13" s="12">
        <v>19</v>
      </c>
      <c r="P13" s="103" t="s">
        <v>597</v>
      </c>
    </row>
    <row r="14" spans="1:16" ht="12.75">
      <c r="A14" s="2">
        <v>6</v>
      </c>
      <c r="B14" s="105" t="s">
        <v>114</v>
      </c>
      <c r="C14" s="100" t="s">
        <v>115</v>
      </c>
      <c r="D14" s="108" t="s">
        <v>661</v>
      </c>
      <c r="E14" s="100" t="s">
        <v>52</v>
      </c>
      <c r="F14" s="28">
        <v>3865</v>
      </c>
      <c r="G14" s="118">
        <v>8</v>
      </c>
      <c r="H14" s="28">
        <f t="shared" si="0"/>
        <v>3465</v>
      </c>
      <c r="I14" s="42">
        <f t="shared" si="1"/>
        <v>0.2069857697283312</v>
      </c>
      <c r="J14" s="32"/>
      <c r="K14" s="14"/>
      <c r="L14" s="37">
        <f t="shared" si="2"/>
        <v>0</v>
      </c>
      <c r="M14" s="32">
        <v>59</v>
      </c>
      <c r="N14" s="147" t="s">
        <v>49</v>
      </c>
      <c r="O14" s="148">
        <v>10</v>
      </c>
      <c r="P14" s="103" t="s">
        <v>65</v>
      </c>
    </row>
    <row r="15" spans="1:16" ht="12.75">
      <c r="A15" s="2">
        <v>7</v>
      </c>
      <c r="B15" s="100" t="s">
        <v>193</v>
      </c>
      <c r="C15" s="100" t="s">
        <v>88</v>
      </c>
      <c r="D15" s="108" t="s">
        <v>670</v>
      </c>
      <c r="E15" s="100" t="s">
        <v>52</v>
      </c>
      <c r="F15" s="28">
        <v>3884</v>
      </c>
      <c r="G15" s="97">
        <v>2</v>
      </c>
      <c r="H15" s="28">
        <f t="shared" si="0"/>
        <v>3784</v>
      </c>
      <c r="I15" s="42">
        <f t="shared" si="1"/>
        <v>0.051493305870236865</v>
      </c>
      <c r="J15" s="32"/>
      <c r="K15" s="14"/>
      <c r="L15" s="37">
        <f t="shared" si="2"/>
        <v>0</v>
      </c>
      <c r="M15" s="32"/>
      <c r="N15" s="147" t="s">
        <v>49</v>
      </c>
      <c r="O15" s="148">
        <v>11</v>
      </c>
      <c r="P15" s="103" t="s">
        <v>78</v>
      </c>
    </row>
    <row r="16" spans="1:16" ht="12.75">
      <c r="A16" s="2">
        <v>8</v>
      </c>
      <c r="B16" s="108" t="s">
        <v>575</v>
      </c>
      <c r="C16" s="104" t="s">
        <v>576</v>
      </c>
      <c r="D16" s="104" t="s">
        <v>574</v>
      </c>
      <c r="E16" s="133" t="s">
        <v>53</v>
      </c>
      <c r="F16" s="28">
        <v>3686</v>
      </c>
      <c r="G16" s="118">
        <v>9</v>
      </c>
      <c r="H16" s="28">
        <f t="shared" si="0"/>
        <v>3236</v>
      </c>
      <c r="I16" s="42">
        <f t="shared" si="1"/>
        <v>0.24416711882799783</v>
      </c>
      <c r="J16" s="32">
        <v>69</v>
      </c>
      <c r="K16" s="14">
        <v>8</v>
      </c>
      <c r="L16" s="37">
        <f t="shared" si="2"/>
        <v>4900</v>
      </c>
      <c r="M16" s="32"/>
      <c r="N16" s="106" t="s">
        <v>49</v>
      </c>
      <c r="O16" s="12">
        <v>17</v>
      </c>
      <c r="P16" s="103" t="s">
        <v>597</v>
      </c>
    </row>
    <row r="17" spans="1:16" ht="12.75">
      <c r="A17" s="2">
        <v>9</v>
      </c>
      <c r="B17" s="104"/>
      <c r="C17" s="104"/>
      <c r="D17" s="100"/>
      <c r="E17" s="131"/>
      <c r="F17" s="28"/>
      <c r="G17" s="97"/>
      <c r="H17" s="28"/>
      <c r="I17" s="42"/>
      <c r="J17" s="32"/>
      <c r="K17" s="14"/>
      <c r="L17" s="37"/>
      <c r="M17" s="32"/>
      <c r="N17" s="11"/>
      <c r="O17" s="12"/>
      <c r="P17" s="103"/>
    </row>
    <row r="18" spans="1:16" ht="12.75">
      <c r="A18" s="2">
        <v>10</v>
      </c>
      <c r="B18" s="110"/>
      <c r="C18" s="110"/>
      <c r="D18" s="100"/>
      <c r="E18" s="104"/>
      <c r="F18" s="28"/>
      <c r="G18" s="14"/>
      <c r="H18" s="28"/>
      <c r="I18" s="42"/>
      <c r="J18" s="29"/>
      <c r="K18" s="14"/>
      <c r="L18" s="37"/>
      <c r="M18" s="114"/>
      <c r="N18" s="11"/>
      <c r="O18" s="12"/>
      <c r="P18" s="103"/>
    </row>
    <row r="19" spans="1:16" ht="12.75">
      <c r="A19" s="2">
        <v>11</v>
      </c>
      <c r="B19" s="87"/>
      <c r="C19" s="87"/>
      <c r="D19" s="108"/>
      <c r="E19" s="100"/>
      <c r="F19" s="28"/>
      <c r="G19" s="14"/>
      <c r="H19" s="28"/>
      <c r="I19" s="42"/>
      <c r="J19" s="32"/>
      <c r="K19" s="14"/>
      <c r="L19" s="37"/>
      <c r="M19" s="112"/>
      <c r="N19" s="106"/>
      <c r="O19" s="12"/>
      <c r="P19" s="103"/>
    </row>
    <row r="20" spans="1:16" ht="12.75">
      <c r="A20" s="2">
        <v>12</v>
      </c>
      <c r="B20" s="100"/>
      <c r="C20" s="100"/>
      <c r="D20" s="104"/>
      <c r="E20" s="100"/>
      <c r="F20" s="28"/>
      <c r="G20" s="97"/>
      <c r="H20" s="28"/>
      <c r="I20" s="42"/>
      <c r="J20" s="32"/>
      <c r="K20" s="14"/>
      <c r="L20" s="37"/>
      <c r="M20" s="32"/>
      <c r="N20" s="106"/>
      <c r="O20" s="12"/>
      <c r="P20" s="103"/>
    </row>
    <row r="21" spans="1:16" ht="12.75">
      <c r="A21" s="2">
        <v>13</v>
      </c>
      <c r="B21" s="105"/>
      <c r="C21" s="105"/>
      <c r="D21" s="100"/>
      <c r="E21" s="100"/>
      <c r="F21" s="28"/>
      <c r="G21" s="118"/>
      <c r="H21" s="28"/>
      <c r="I21" s="42"/>
      <c r="J21" s="32"/>
      <c r="K21" s="14"/>
      <c r="L21" s="37"/>
      <c r="M21" s="32"/>
      <c r="N21" s="11"/>
      <c r="O21" s="12"/>
      <c r="P21" s="103"/>
    </row>
    <row r="22" spans="1:16" ht="12.75">
      <c r="A22" s="2">
        <v>14</v>
      </c>
      <c r="B22" s="105"/>
      <c r="C22" s="100"/>
      <c r="D22" s="104"/>
      <c r="E22" s="100"/>
      <c r="F22" s="28"/>
      <c r="G22" s="118"/>
      <c r="H22" s="28"/>
      <c r="I22" s="42"/>
      <c r="J22" s="32"/>
      <c r="K22" s="14"/>
      <c r="L22" s="37"/>
      <c r="M22" s="32"/>
      <c r="N22" s="106"/>
      <c r="O22" s="12"/>
      <c r="P22" s="103"/>
    </row>
    <row r="23" spans="1:16" ht="12.75">
      <c r="A23" s="2">
        <v>15</v>
      </c>
      <c r="B23" s="100"/>
      <c r="C23" s="100"/>
      <c r="D23" s="115"/>
      <c r="E23" s="100"/>
      <c r="F23" s="28"/>
      <c r="G23" s="97"/>
      <c r="H23" s="28"/>
      <c r="I23" s="42"/>
      <c r="J23" s="32"/>
      <c r="K23" s="14"/>
      <c r="L23" s="37"/>
      <c r="M23" s="32"/>
      <c r="N23" s="106"/>
      <c r="O23" s="10"/>
      <c r="P23" s="103"/>
    </row>
  </sheetData>
  <sheetProtection/>
  <mergeCells count="1">
    <mergeCell ref="M7:O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Ronnie:</dc:creator>
  <cp:keywords/>
  <dc:description/>
  <cp:lastModifiedBy>Valeš Vít</cp:lastModifiedBy>
  <cp:lastPrinted>2018-03-29T09:18:48Z</cp:lastPrinted>
  <dcterms:created xsi:type="dcterms:W3CDTF">2002-03-23T14:09:14Z</dcterms:created>
  <dcterms:modified xsi:type="dcterms:W3CDTF">2019-04-08T19:54:29Z</dcterms:modified>
  <cp:category/>
  <cp:version/>
  <cp:contentType/>
  <cp:contentStatus/>
</cp:coreProperties>
</file>